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HP\Desktop\"/>
    </mc:Choice>
  </mc:AlternateContent>
  <bookViews>
    <workbookView xWindow="0" yWindow="0" windowWidth="20490" windowHeight="7635"/>
  </bookViews>
  <sheets>
    <sheet name="MATRIZ RCC_23" sheetId="1" r:id="rId1"/>
    <sheet name="ANEXO I" sheetId="2" r:id="rId2"/>
    <sheet name="ANEXO II" sheetId="3" r:id="rId3"/>
    <sheet name="ANEXO III" sheetId="5" r:id="rId4"/>
    <sheet name="ANEXO IV" sheetId="6" r:id="rId5"/>
    <sheet name="ANEXO V" sheetId="7" r:id="rId6"/>
  </sheets>
  <externalReferences>
    <externalReference r:id="rId7"/>
    <externalReference r:id="rId8"/>
  </externalReferenc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58" i="1" l="1"/>
  <c r="E210" i="1" s="1"/>
  <c r="F158" i="1"/>
  <c r="F210" i="1" s="1"/>
  <c r="G159" i="1"/>
  <c r="G160" i="1"/>
  <c r="G161" i="1"/>
  <c r="G162" i="1"/>
  <c r="G163" i="1"/>
  <c r="E164" i="1"/>
  <c r="E211" i="1" s="1"/>
  <c r="F164" i="1"/>
  <c r="F211" i="1" s="1"/>
  <c r="G165" i="1"/>
  <c r="G166" i="1"/>
  <c r="G167" i="1"/>
  <c r="G168" i="1"/>
  <c r="G169" i="1"/>
  <c r="G170" i="1"/>
  <c r="G171" i="1"/>
  <c r="G172" i="1"/>
  <c r="E181" i="1"/>
  <c r="E212" i="1" s="1"/>
  <c r="F181" i="1"/>
  <c r="F212" i="1" s="1"/>
  <c r="G182" i="1"/>
  <c r="G183" i="1"/>
  <c r="G184" i="1"/>
  <c r="G185" i="1"/>
  <c r="G186" i="1"/>
  <c r="G187" i="1"/>
  <c r="E188" i="1"/>
  <c r="E213" i="1" s="1"/>
  <c r="F188" i="1"/>
  <c r="F213" i="1" s="1"/>
  <c r="G189" i="1"/>
  <c r="G190" i="1"/>
  <c r="G191" i="1"/>
  <c r="G192" i="1"/>
  <c r="G193" i="1"/>
  <c r="E194" i="1"/>
  <c r="E214" i="1" s="1"/>
  <c r="F194" i="1"/>
  <c r="F214" i="1" s="1"/>
  <c r="G195" i="1"/>
  <c r="G196" i="1"/>
  <c r="E197" i="1"/>
  <c r="E215" i="1" s="1"/>
  <c r="F197" i="1"/>
  <c r="F215" i="1" s="1"/>
  <c r="G198" i="1"/>
  <c r="G197" i="1" s="1"/>
  <c r="G215" i="1" s="1"/>
  <c r="C224" i="1"/>
  <c r="D224" i="1"/>
  <c r="F224" i="1"/>
  <c r="C225" i="1"/>
  <c r="D225" i="1"/>
  <c r="F225" i="1"/>
  <c r="C226" i="1"/>
  <c r="D226" i="1"/>
  <c r="F226" i="1"/>
  <c r="C227" i="1"/>
  <c r="D227" i="1"/>
  <c r="F227" i="1"/>
  <c r="C228" i="1"/>
  <c r="D228" i="1"/>
  <c r="F228" i="1"/>
  <c r="C229" i="1"/>
  <c r="D229" i="1"/>
  <c r="F229" i="1"/>
  <c r="F130" i="1"/>
  <c r="F132" i="1"/>
  <c r="D133" i="1"/>
  <c r="E133" i="1"/>
  <c r="G194" i="1" l="1"/>
  <c r="G214" i="1" s="1"/>
  <c r="H215" i="1"/>
  <c r="E216" i="1"/>
  <c r="H210" i="1"/>
  <c r="G188" i="1"/>
  <c r="G213" i="1" s="1"/>
  <c r="G181" i="1"/>
  <c r="G212" i="1" s="1"/>
  <c r="G158" i="1"/>
  <c r="G210" i="1" s="1"/>
  <c r="F216" i="1"/>
  <c r="H213" i="1"/>
  <c r="G164" i="1"/>
  <c r="G211" i="1" s="1"/>
  <c r="H214" i="1"/>
  <c r="H212" i="1"/>
  <c r="E199" i="1"/>
  <c r="F199" i="1"/>
  <c r="H211" i="1"/>
  <c r="F133" i="1"/>
  <c r="H216" i="1" l="1"/>
  <c r="G216" i="1"/>
  <c r="G199" i="1"/>
  <c r="F100" i="1" l="1"/>
  <c r="D100" i="1"/>
  <c r="C100" i="1"/>
  <c r="F99" i="1"/>
  <c r="D99" i="1"/>
  <c r="C99" i="1"/>
  <c r="F98" i="1"/>
  <c r="D98" i="1"/>
  <c r="C98" i="1"/>
</calcChain>
</file>

<file path=xl/sharedStrings.xml><?xml version="1.0" encoding="utf-8"?>
<sst xmlns="http://schemas.openxmlformats.org/spreadsheetml/2006/main" count="461" uniqueCount="323">
  <si>
    <t>1- PRESENTACIÓN</t>
  </si>
  <si>
    <t>Institución:</t>
  </si>
  <si>
    <t>Periodo del informe:</t>
  </si>
  <si>
    <t>Misión institucional</t>
  </si>
  <si>
    <t>Nro.</t>
  </si>
  <si>
    <t>Dependencia</t>
  </si>
  <si>
    <t>Responsable</t>
  </si>
  <si>
    <t>Cargo que Ocupa</t>
  </si>
  <si>
    <t>Priorización</t>
  </si>
  <si>
    <t>Vinculación POI, PEI, PND, ODS.</t>
  </si>
  <si>
    <t>Justificaciones</t>
  </si>
  <si>
    <t xml:space="preserve">Evidencia </t>
  </si>
  <si>
    <t>1°</t>
  </si>
  <si>
    <t>2°</t>
  </si>
  <si>
    <t>3°</t>
  </si>
  <si>
    <t>Mes</t>
  </si>
  <si>
    <t>Nivel de Cumplimiento (%)</t>
  </si>
  <si>
    <t>Enero</t>
  </si>
  <si>
    <t>Febrero</t>
  </si>
  <si>
    <t>Marzo</t>
  </si>
  <si>
    <t>Abril</t>
  </si>
  <si>
    <t>Cantidad de Consultas</t>
  </si>
  <si>
    <t>Respondidos</t>
  </si>
  <si>
    <t>Mayo</t>
  </si>
  <si>
    <t>Junio</t>
  </si>
  <si>
    <t>N°</t>
  </si>
  <si>
    <t>Descripción</t>
  </si>
  <si>
    <t>Objetivo</t>
  </si>
  <si>
    <t>Metas</t>
  </si>
  <si>
    <t>Población Beneficiaria</t>
  </si>
  <si>
    <t>Porcentaje de Ejecución</t>
  </si>
  <si>
    <t>Resultados Logrados</t>
  </si>
  <si>
    <t>Evidencia (Informe de Avance de Metas - SPR)</t>
  </si>
  <si>
    <t>ID</t>
  </si>
  <si>
    <t>Objeto</t>
  </si>
  <si>
    <t>Valor del Contrato</t>
  </si>
  <si>
    <t>Proveedor Adjudicado</t>
  </si>
  <si>
    <t>Estado (Ejecución - Finiquitado)</t>
  </si>
  <si>
    <t>Enlace DNCP</t>
  </si>
  <si>
    <t>Presupuestado</t>
  </si>
  <si>
    <t>Ejecutado</t>
  </si>
  <si>
    <t>Saldos</t>
  </si>
  <si>
    <t>Evidencia (Enlace Ley 5189)</t>
  </si>
  <si>
    <t>Evidencia</t>
  </si>
  <si>
    <t>Denominación</t>
  </si>
  <si>
    <t>Dependencia Responsable del Canal de Participación</t>
  </si>
  <si>
    <t>Evidencia (Página Web, Buzón de SQR, Etc.)</t>
  </si>
  <si>
    <t>Ticket Numero</t>
  </si>
  <si>
    <t>Fecha Ingreso</t>
  </si>
  <si>
    <t>Estado</t>
  </si>
  <si>
    <t>Auditorias Financieras</t>
  </si>
  <si>
    <t>Evidencia (Enlace Ley 5282/14)</t>
  </si>
  <si>
    <t>Auditorias de Gestión</t>
  </si>
  <si>
    <t>Auditorías Externas</t>
  </si>
  <si>
    <t>Otros tipos de Auditoria</t>
  </si>
  <si>
    <t>Planes de Mejoramiento elaborados en el Trimestre</t>
  </si>
  <si>
    <t>Informe de referencia</t>
  </si>
  <si>
    <t>Evidencia (Adjuntar Documento)</t>
  </si>
  <si>
    <t>Periodo</t>
  </si>
  <si>
    <t>Cantidad de Miembros del CRCC:</t>
  </si>
  <si>
    <t>Total Mujeres:</t>
  </si>
  <si>
    <t>Total Hombres :</t>
  </si>
  <si>
    <t>Nivel de Cumplimiento</t>
  </si>
  <si>
    <t>Total nivel directivo o rango superior:</t>
  </si>
  <si>
    <t>Calificación MECIP de la Contraloría General de la República (CGR)</t>
  </si>
  <si>
    <t>Julio</t>
  </si>
  <si>
    <t>Agosto</t>
  </si>
  <si>
    <t xml:space="preserve">Septiembre </t>
  </si>
  <si>
    <t>Octubre</t>
  </si>
  <si>
    <t>Noviembre</t>
  </si>
  <si>
    <t>Diciembre</t>
  </si>
  <si>
    <t>Septiembre</t>
  </si>
  <si>
    <t>4°</t>
  </si>
  <si>
    <t>5°</t>
  </si>
  <si>
    <t>2-PRESENTACIÓN DE LOS MIEMBROS DEL COMITÉ DE RENDICIÓN DE CUENTAS AL CIUDADANO (CRCC)</t>
  </si>
  <si>
    <t xml:space="preserve">Tema </t>
  </si>
  <si>
    <t>Enlace Portal de Transparencia de la SENAC</t>
  </si>
  <si>
    <t>Enlace publicación de SFP</t>
  </si>
  <si>
    <t>Enlace Portal AIP</t>
  </si>
  <si>
    <t>Fecha</t>
  </si>
  <si>
    <t>Fecha de Contrato</t>
  </si>
  <si>
    <t>Enlace Portal de Denuncias de la SENAC</t>
  </si>
  <si>
    <t>Nro. Informe</t>
  </si>
  <si>
    <t>(Se incluyen los logros alcanzados por la institución durante el periodo, debiendo actualizar la información con cada informe trimestral. Puede apoyarse con gráficos, cuadros dinámicos que describan los logros)</t>
  </si>
  <si>
    <t xml:space="preserve">(Puede complementar información aquí y apoyarse en gráficos ilustrativos) </t>
  </si>
  <si>
    <t>MATRIZ DE INFORMACIÓN MINIMA PARA INFORME DE RENDICIÓN DE CUENTAS AL CIUDADANO - EJERCICIO 2023</t>
  </si>
  <si>
    <t>Producto (actividades, materiales, insumos, etc)</t>
  </si>
  <si>
    <t>Enlace</t>
  </si>
  <si>
    <t>Ambito de Aplicación</t>
  </si>
  <si>
    <t>Cantidad de Riesgos detectados</t>
  </si>
  <si>
    <t>Medidas de mitigación</t>
  </si>
  <si>
    <t>Enlace Evidencias</t>
  </si>
  <si>
    <t>Descripción del Riesgo de corrupción</t>
  </si>
  <si>
    <t>Descripción de las actividades realizadas en base a los resultados</t>
  </si>
  <si>
    <t>Cantidad de funcionarios que completaron el diagnostico</t>
  </si>
  <si>
    <t>Cantidad de indicadores</t>
  </si>
  <si>
    <t>Descripción del Indicador misional</t>
  </si>
  <si>
    <t>2- PLAN DE RENDICIÓN DE CUENTAS AL CIUDADANO</t>
  </si>
  <si>
    <t>3- GESTIÓN INSTITUCIONAL</t>
  </si>
  <si>
    <t>3.1 Nivel de Cumplimiento  de Minimo de Información Disponible - Transparencia Activa Ley 5189 /14</t>
  </si>
  <si>
    <t>3.2 Nivel de Cumplimiento  de Minimo de Información Disponible - Transparencia Activa Ley 5282/14</t>
  </si>
  <si>
    <t>3.3 Nivel de Cumplimiento de Respuestas a Consultas Ciudadanas - Transparencia Pasiva Ley N° 5282/14</t>
  </si>
  <si>
    <t xml:space="preserve">Objeto de Gasto </t>
  </si>
  <si>
    <t>3.4- Servicios o Productos Misionales (Depende de la Naturaleza de la Misión Insitucional, puede abarcar un Programa o Proyecto)</t>
  </si>
  <si>
    <t>3.5 Contrataciones realizadas</t>
  </si>
  <si>
    <t>3.6 Ejecución Financiera</t>
  </si>
  <si>
    <t>2.1. Resolución de Aprobación y Anexo de Plan de Rendición de Cuentas</t>
  </si>
  <si>
    <t>2.2 Plan de Rendición de Cuentas. (Copiar abajo link de acceso directo)</t>
  </si>
  <si>
    <t xml:space="preserve">Cantidad de hombres </t>
  </si>
  <si>
    <t>Cantidad de mujeres</t>
  </si>
  <si>
    <t>No Respondidos o Reconsideradas</t>
  </si>
  <si>
    <t>4- PARTICIPACIÓN CIUDADANA</t>
  </si>
  <si>
    <t>4.1. Canales de Participación Ciudadana existentes a la fecha.</t>
  </si>
  <si>
    <t>4.2. Participación y difusión en idioma Guaraní</t>
  </si>
  <si>
    <t>4.3 Diagnostico "The Integrity app"</t>
  </si>
  <si>
    <t>5- INDICADORES MISIONALES DE RENDICIÓN DE CUENTAS AL CIUDADANO</t>
  </si>
  <si>
    <t>5.1- Indicadores Misionales Identificados</t>
  </si>
  <si>
    <t>5.2 Gestión de riesgos de corrupción</t>
  </si>
  <si>
    <t>6- GESTIÓN DE DENUNCIAS</t>
  </si>
  <si>
    <t>6.1.Gestión de denuncias de corrupción</t>
  </si>
  <si>
    <t>7- CONTROL INTERNO Y EXTERNO</t>
  </si>
  <si>
    <t>7.1 Informes de Auditorias Internas y Auditorías Externas en el Trimestre</t>
  </si>
  <si>
    <t>7.2 Modelo Estándar de Control Interno para las Instituciones Públicas del Paraguay</t>
  </si>
  <si>
    <t xml:space="preserve">8- DESCRIPCIÓN CUALITATIVA DE LOGROS ALCANZADOS </t>
  </si>
  <si>
    <t>Jornadas de Regularización Migratoria</t>
  </si>
  <si>
    <t>Llegar a la maxima cantidad de extranjeros con intenciones de regularizar su permanencia legal en el país.</t>
  </si>
  <si>
    <t>JORNADAS DE REGULARIZACIÓN MIGRATORIA</t>
  </si>
  <si>
    <t>Facilitar las admisiones legales a la máxima cantidad de extranjeros a fin de regularizac su permanencia en el país.</t>
  </si>
  <si>
    <t>Documentar y legalizar la situación de permanencia legal de extranjeros en el país</t>
  </si>
  <si>
    <t>Departamentos de Amambay, Alto Paraná y Alto Paraguay</t>
  </si>
  <si>
    <t>* Cantidad de solicitudes recepcionadas: 750
* Total de Recaudaciones (en guaraníes): Gs. 1.557.525.066</t>
  </si>
  <si>
    <t>* Equipo Movil Pedro Juan Caballero: Total de solicitudes recepcionadas: 331 ; Total de Recaudación: Gs. 703.592.397
* Equipo Movil Carmelo Peralta: Total de solicitudes recepcionadas: 24 ; Total de Recaudación: Gs. 47.546.000                                                                                                                                         *Equipo Movil Ciudad Del Este: Total de solicitudes recepcionadas: 395 ; Total de Recaudación: Gs. 806.386.669</t>
  </si>
  <si>
    <t>https://www.migraciones.gov.py/index.php/institucional/documentos-mecip</t>
  </si>
  <si>
    <t>pendiente de informe</t>
  </si>
  <si>
    <t>Dirección General de Extranjeros</t>
  </si>
  <si>
    <t>Lic. Claudia Paola Jara</t>
  </si>
  <si>
    <t>Directora General</t>
  </si>
  <si>
    <t>Dirección General de Movimiento Migratorio</t>
  </si>
  <si>
    <t>Sr. Favio Espinoza</t>
  </si>
  <si>
    <t>Director General</t>
  </si>
  <si>
    <t>Dirección General de Asuntos Internacionales</t>
  </si>
  <si>
    <t>Magtr. Letizia Zayas</t>
  </si>
  <si>
    <t>Dirección General de Administración y Finanzas</t>
  </si>
  <si>
    <t>Sr. Lino Alonso</t>
  </si>
  <si>
    <t>Secretaría General</t>
  </si>
  <si>
    <t>Abg. Dixon Colmán</t>
  </si>
  <si>
    <t>Secretario General</t>
  </si>
  <si>
    <t>Dirección de Gabinete</t>
  </si>
  <si>
    <t>Sr. Rodolfo Milessi</t>
  </si>
  <si>
    <t>Director</t>
  </si>
  <si>
    <t>Dirección de Asesoría Jurídica</t>
  </si>
  <si>
    <t>Abg. Ruth Alicia Quintana</t>
  </si>
  <si>
    <t>Directora</t>
  </si>
  <si>
    <t>Dirección de Gestión de Talento Humano</t>
  </si>
  <si>
    <t>Lic. Susana Colorado</t>
  </si>
  <si>
    <t>Dirección de Auditoría</t>
  </si>
  <si>
    <t>Econ. Reinaldo Ruiz Diaz</t>
  </si>
  <si>
    <t>Coordinador</t>
  </si>
  <si>
    <t>Dirección de Tecnología de la Información y Comunicación</t>
  </si>
  <si>
    <t>Lic. Gustavo Aguilar</t>
  </si>
  <si>
    <t>Unidad de Transparencia y Anticorrupción</t>
  </si>
  <si>
    <t>Abg. Nidia Villalba</t>
  </si>
  <si>
    <t>Encargada</t>
  </si>
  <si>
    <t>6(Seis)</t>
  </si>
  <si>
    <t>5(Cinco)</t>
  </si>
  <si>
    <t>11(Once)</t>
  </si>
  <si>
    <t>Detecciones de Documentos de Viajes Fraudulentos</t>
  </si>
  <si>
    <t>PND</t>
  </si>
  <si>
    <t>Mediante el conocimiento e idoneidad de los funcionarios apostados en los Puestos de Control Migratorios y con la ayuda de las herramientas informaticas instaladas en los mismos, se pueden derivar los casos a las instituciones encargadas de la investigacion y pericia de tales documentos.</t>
  </si>
  <si>
    <t>Operaciones de Control Intrafrontera</t>
  </si>
  <si>
    <t>Controles en ruta e inspecciones previas a Universidades locales, de empleo y reuniones con autoridades de la zona, de manera a verificar que los extranjeroes cuenten con sus documentos migratorios en regla y de no ser así, instarlos a cumplir con dicha obligacion.</t>
  </si>
  <si>
    <t>Sin Movimiento</t>
  </si>
  <si>
    <t>Evitar el ingreso de ciudadanos con documentos fraudulentos mediante la idoneidad de los funcionarios de frontera con la ayuda de las herramientas tecnologicas.</t>
  </si>
  <si>
    <t>Lograr indentificar los casos de utilizacion de documentos fraudulentos, evitando el ingreso de personas inescrupulosas que podrian estar vinculadas a asociaciones criminales.</t>
  </si>
  <si>
    <t>Alcance Nacional</t>
  </si>
  <si>
    <t xml:space="preserve">Dos ciudadans Costarricense con pasaporte adulterado.
Dos ciudadanos Pakistani con Resoluciones del MRE falsas.
Una ciudadana Paraguaya con  Pasaporte adulterado.
</t>
  </si>
  <si>
    <t>Verificar el ingreso y permanencia de extranjeros mediante la plicacion de controles aleatorios en rutas y Universidades con gran presencia de estudiantes en situacion irregular</t>
  </si>
  <si>
    <t xml:space="preserve">Lograr la regularizacion migratoria de extranjeros en el pais.  </t>
  </si>
  <si>
    <t>DETECCIONES DE DOCUMENTOS DE VIAJES FRAUDULENTOS</t>
  </si>
  <si>
    <t>OPERACIONES DE CONTROL INTRAFRONTERA</t>
  </si>
  <si>
    <t>Innovaciones Tecnologicas</t>
  </si>
  <si>
    <t>Se adquirieron impresoras para impresión de carnets.</t>
  </si>
  <si>
    <t>Brindar servicios eficientes utilizando materia de tecnologia avanzada (software, hardware y apps)</t>
  </si>
  <si>
    <t>Implementacion del Sistema eFrontera Version 2.0 en 32 Puestos de Control.</t>
  </si>
  <si>
    <t>Se ha implementado el nuevo sistema en los siguientes Puestos de Control:
 1- P.C. de Alberdi,
 2-P.C. Alberdi Calle Corta,  
3- P.C. de Puerto Indio (Santa Helena), 
4- P. C. de Ita Cora, 
5- P.C. de Paso de Patria, 
6- P.C. Aerop. Internacional Silvio Pettirossi.</t>
  </si>
  <si>
    <t>Ingreso - Recaudación</t>
  </si>
  <si>
    <t>……………………………………………………………………..</t>
  </si>
  <si>
    <t>Movimiento Migratorio de entradas y salidas de personas</t>
  </si>
  <si>
    <t>De cumplimiento al Art. 41° de la Ley 2051/03</t>
  </si>
  <si>
    <r>
      <rPr>
        <b/>
        <sz val="12"/>
        <color theme="1"/>
        <rFont val="Garamond"/>
        <family val="1"/>
      </rPr>
      <t>Garantizar el cumplimiento de la Normativa Migratoria en el territorio nacional</t>
    </r>
    <r>
      <rPr>
        <sz val="12"/>
        <color theme="1"/>
        <rFont val="Garamond"/>
        <family val="1"/>
      </rPr>
      <t>.</t>
    </r>
  </si>
  <si>
    <t xml:space="preserve">                                                           DIRECCIÓN NACIONAL DE MIGRACIONES</t>
  </si>
  <si>
    <t xml:space="preserve">                                    ABRIL- MAYO - JUNIO </t>
  </si>
  <si>
    <t>https://www.sfp.gov.py/sfp/archivos/documentos/100_Enero_2023_d5lf7wr4.pdf</t>
  </si>
  <si>
    <t>https://www.sfp.gov.py/sfp/archivos/documentos/Informe_Febrero_2023_d05joq1l.pdf</t>
  </si>
  <si>
    <t>https://www.sfp.gov.py/sfp/archivos/documentos/Informe_Marzo_2023_jhpogm25.pdf</t>
  </si>
  <si>
    <t>https://www.sfp.gov.py/sfp/archivos/documentos/Informe_Abril_2023_l9ouuprx.pdf</t>
  </si>
  <si>
    <t>CALIFICACIÓN NO PUBLICADA HASTA LA FECHA. PENDIENTE DE PUBLICACIÓN SEGÚN CALENDARIO DE LA SFP</t>
  </si>
  <si>
    <t>https://transparencia.senac.gov.py/portal?institucion=11</t>
  </si>
  <si>
    <t>CALIFICACIÓN NO PUBLICADA HASTA LA FECHA. PENDIENTE DE PUBLICACIÓN SEGÚN CALENDARIO DE LA SENAC</t>
  </si>
  <si>
    <t>SI</t>
  </si>
  <si>
    <t>https://informacionpublica.paraguay.gov.py/portal/</t>
  </si>
  <si>
    <t>021 411 2000</t>
  </si>
  <si>
    <t xml:space="preserve">www.denuncias.gov.py </t>
  </si>
  <si>
    <t>https://informacionpublica.paraguay.gov.py/</t>
  </si>
  <si>
    <t>https://twitter.com/MigracionesPY</t>
  </si>
  <si>
    <t>https://www.facebook.com/MigracionesPY/</t>
  </si>
  <si>
    <t>migraciones@migraciones.gov.py</t>
  </si>
  <si>
    <t>Registro y Control de Movimiento de Entrada y Salida por los Puestos de Control Migratorio de Extranjeros y Nacionales</t>
  </si>
  <si>
    <t>Carnet de Radicacion Permanente y Temporaria otorgada a Extranjeros con intenciones de residir en Territorio Nacional</t>
  </si>
  <si>
    <t>https://www.contrataciones.gov.py/sin-difusion-convocatoria/431709-locacion-inmueble-determinado-oficina-regional-ciudad-encarnacion-ad-referendum-1.html</t>
  </si>
  <si>
    <t>Adjudicado</t>
  </si>
  <si>
    <t>CONSTRUCTORA VICTORIA S.A.</t>
  </si>
  <si>
    <t>https://www.contrataciones.gov.py/sin-difusion-convocatoria/431708-locacion-inmueble-determinado-oficina-regional-ciudad-salto-guaira-ad-referendum-1.html</t>
  </si>
  <si>
    <t>ISIDORA ESPINOLA GODOY</t>
  </si>
  <si>
    <t>https://www.contrataciones.gov.py/sin-difusion-convocatoria/431692-locacion-inmueble-determinado-oficina-regional-ciudad-este-ad-referendum-1.html</t>
  </si>
  <si>
    <t>FUJI S.A.</t>
  </si>
  <si>
    <t>CDD CONSTRUCCIONES</t>
  </si>
  <si>
    <t>https://www.contrataciones.gov.py/licitaciones/adjudicacion/422091-servicio-television-cable-ad-referendum-1/resumen-adjudicacion.html</t>
  </si>
  <si>
    <t>TELECEL S.A.</t>
  </si>
  <si>
    <t>https://www.contrataciones.gov.py/licitaciones/adjudicacion/429131-adquisicion-tintas-toner-1/resumen-adjudicacion.html</t>
  </si>
  <si>
    <t>PRINTEC S.A.</t>
  </si>
  <si>
    <t>PS LINE S.A.</t>
  </si>
  <si>
    <t>https://www.contrataciones.gov.py/sin-difusion-convocatoria/431438-contratacion-via-excepcion-n-03-2023-urgencia-impostergable-adquisicion-papel-ticket-1.html</t>
  </si>
  <si>
    <t>KUATIAPO S.A.</t>
  </si>
  <si>
    <t>https://www.contrataciones.gov.py/sin-difusion-convocatoria/431187-contratacion-via-excepcion-2023-urgencia-impostergable-de-adquisicion-impresoras-cre-1.html</t>
  </si>
  <si>
    <t>SEGEL LOGISTICA S.A.</t>
  </si>
  <si>
    <t>https://www.contrataciones.gov.py/sin-difusion-convocatoria/430813-contratacion-via-excepcion-n-02-2023-urgencia-impostergable-impresion-carnets-admisi-1.html</t>
  </si>
  <si>
    <t>ARTES GRAFICAS ZAMPHIROPOLOS SA</t>
  </si>
  <si>
    <t>INNOVACIONES TECNOLOGICAS</t>
  </si>
  <si>
    <t>Presentado de acuerdo al calendario de la STP</t>
  </si>
  <si>
    <t>De acuerdo a lo planificado</t>
  </si>
  <si>
    <t>A nivel Nacional</t>
  </si>
  <si>
    <t>Fiel Cumplimiento a mandato de Ley</t>
  </si>
  <si>
    <t>Administrar los Recursos Financieros con criterios de eficiencia y procedimientos establecidos que ayude a la institucion a optimiar los recursos según el PNG 2023</t>
  </si>
  <si>
    <t>EJECUCION PRESUPUESTARIA</t>
  </si>
  <si>
    <t>TOTAL</t>
  </si>
  <si>
    <t>JORNADA DE REGULARIZACION MIGRATORIA</t>
  </si>
  <si>
    <t>OPERATIVOS DE CONTROL MIGRATORIO INTRAFRONTERA</t>
  </si>
  <si>
    <t>OPERATIVOS EN CONCEPTO DE EXPULSIONES</t>
  </si>
  <si>
    <t>OTROS GASTOS</t>
  </si>
  <si>
    <t>TRANSFERENCIAS CORRIENTES AL SECTOR EXTERNO</t>
  </si>
  <si>
    <t>TRANSFERENCIAS CORRIENTES AL SECTOR PRIVADO</t>
  </si>
  <si>
    <t>TRANSFERENCIAS</t>
  </si>
  <si>
    <t>ADQUISICION DE ACTIVOS INTANGIBLES</t>
  </si>
  <si>
    <t>ADQUISICION DE EQUIPO MILITARES Y DE SEGURIDAD</t>
  </si>
  <si>
    <t>ADQUISICION DE EQUIPO DE OFICINA Y COMPUTACION</t>
  </si>
  <si>
    <t>ADQUISICION DE MAQUINARIAS, EQUIPOS Y HERRAMIENTAS EN GENERAL</t>
  </si>
  <si>
    <t>CONSTRUCCIONES</t>
  </si>
  <si>
    <t>INVERSION FISICA</t>
  </si>
  <si>
    <t>OTROS BIENES DE CONSUMO</t>
  </si>
  <si>
    <t>COMBUSTIBLES Y LUBRICANTES</t>
  </si>
  <si>
    <t>PRODUCTOS E INSTRUM. QUIMICOS Y MEDICINALES</t>
  </si>
  <si>
    <t>PRODUCTOS DE CONSUMO DE OFICINA E INSUMOS</t>
  </si>
  <si>
    <t>PRODUCTOS DE PAPEL, CARTON E IMPRESOS</t>
  </si>
  <si>
    <t>TEXTILES Y VESTUARIOS</t>
  </si>
  <si>
    <t>BIENES DE CONSUMO</t>
  </si>
  <si>
    <t>SERVICIOS DE CAPACITACION Y ADIESTRAMIENTO</t>
  </si>
  <si>
    <t>OTROS SERVICIOS EN GENERAL</t>
  </si>
  <si>
    <t>SERVICIO SOCIAL</t>
  </si>
  <si>
    <t>SERVICIOS TECNICOS Y PROFESIONALES</t>
  </si>
  <si>
    <t>ALQUILERES Y DERECHOS</t>
  </si>
  <si>
    <t>GASTOS POR ASEO, MANTENIMIENTO Y REPARACIONES</t>
  </si>
  <si>
    <t>PASAJES Y VIATICOS</t>
  </si>
  <si>
    <t>SERVICIOS BASICOS</t>
  </si>
  <si>
    <t>SERVICIOS NO PERSONALES</t>
  </si>
  <si>
    <t>OTROS GATOS</t>
  </si>
  <si>
    <t>PERSONAL CONTRATADO</t>
  </si>
  <si>
    <t>ASIGNACIONES COMPLEMENTARIAS</t>
  </si>
  <si>
    <t>REMUNERACIONES TEMPORALES</t>
  </si>
  <si>
    <t>REMUNERACIONES BASICAS</t>
  </si>
  <si>
    <t>https://www.migraciones.gov.py/index.php/transparencia/5189/detalles/view_express_entity/4</t>
  </si>
  <si>
    <t>SERVICIOS PERSONALES</t>
  </si>
  <si>
    <t>TOTALES</t>
  </si>
  <si>
    <t>SALDOS</t>
  </si>
  <si>
    <t>EJECUTADO</t>
  </si>
  <si>
    <t>PRESUPUESTADO</t>
  </si>
  <si>
    <t>DESCRIPCION</t>
  </si>
  <si>
    <t>RUBRO</t>
  </si>
  <si>
    <t>3.6 EJECUCION FINANCIERA</t>
  </si>
  <si>
    <t>Sin actividades</t>
  </si>
  <si>
    <t>Flujo migratorio</t>
  </si>
  <si>
    <t>Carnets emitidos</t>
  </si>
  <si>
    <t>En proceso de validación</t>
  </si>
  <si>
    <t>………………………………………………………….</t>
  </si>
  <si>
    <t>………………………………………………………</t>
  </si>
  <si>
    <t>…………………………………………………….</t>
  </si>
  <si>
    <t>Dirección General de Movimiento Migratorio.   Puestos de Control Migratorios</t>
  </si>
  <si>
    <t xml:space="preserve">1)Control y registro de entrada y salida  de personas en puestos de controles fronterizos.            </t>
  </si>
  <si>
    <t xml:space="preserve">Evaluar la posibilidad
de que el monitoreo
sea realizado por
funcionarios de control
externos (o en el caso
de ser funcionarios
interinos que no sean
de la dirección a ser
controlada) a la
institución.
</t>
  </si>
  <si>
    <t xml:space="preserve">1.1)Verificación de documentos de viaje.                               </t>
  </si>
  <si>
    <t>Uso indebido de la envestidura del cargo para obtener beneficios personales de las personas en
proceso de entrada / salida al país.</t>
  </si>
  <si>
    <t>Implementar convenios de cooperación con el MITIC/CONATEL para tener almacenamiento ilimitado de los registros de las cámaras.</t>
  </si>
  <si>
    <t>1.2)Registro migratorio en los sistemas MIDAS y E-Frontera.</t>
  </si>
  <si>
    <t>Omitir el registro migratorio en el sistema informático a cada de dadivas.</t>
  </si>
  <si>
    <t>Realizar estudios que sustenten la necesidad de incorporar más cámaras CCTV con audio.</t>
  </si>
  <si>
    <t>1.3) Emisión de comprobantes  de ingreso al país.</t>
  </si>
  <si>
    <t xml:space="preserve">Adulteración de los datos del comprobante de ingreso para general situaciones de irregularidad que permitan realizar extorsiones. </t>
  </si>
  <si>
    <t>Propiciar la ampliación del Convenio Marco con la Policia Nacional para le desarrollo de una interfaz que permita la articulación de entre los sistemas informáticos de la Dirección Nacional de  Migraciones y de la Policia Nacional.</t>
  </si>
  <si>
    <t>EJECUCION PRESUPUETARIA</t>
  </si>
  <si>
    <t>Presentada en Informes Trimestrales</t>
  </si>
  <si>
    <t xml:space="preserve">Administrar los Recursos Financieros provenientes del PGN 2023 ajustandose estrictamente a procedimientos legales a fin de rendir cuentas en forma </t>
  </si>
  <si>
    <t>PND-POA</t>
  </si>
  <si>
    <t xml:space="preserve">Solicitud  de capacitación a la Dirección de Gestión de Talento Humano, previa a la segunda aplicación del diagnóstico </t>
  </si>
  <si>
    <t>Investigación preliminar</t>
  </si>
  <si>
    <t>Desestimada</t>
  </si>
  <si>
    <t>Denuncia sobre marcación de entrada en el relij biométrico y posterior salida una funcionaria de la institución. La UTA pudo constatar que no consta  quejas, ni reclamos escritos de parte de su superior inmediato respecto a lo denunciado</t>
  </si>
  <si>
    <t>Denuncia  sobre supuesto hecho de cobro indebido. La UTA pudo constatar que la hija menor de  nacionalidad argentina  de la denunciante  se encontraba con la permanencia vencida, en transgresión a la Ley Migratoria del Paraguay, por lo que el funcionario actuante procedió a aplicar la sanción administrativa establecida en la Ley, expidiendo el correspondiente recibo de dinero.</t>
  </si>
  <si>
    <t>Denuncia sobre mala información en la Dirección Nacional de Migraciones y discriminación a ciudadanos peruanos. La denunciante, ingresó al país en calidad de pasajero en tránsito con detsino a Brasil por el Puente Internacional de la Amistad, se pudo corroborar que no realizó el control migratorio de salida del país con destino a Brasil, tampoco realizó el tramite migratorio de ingreso incurriendo  en transgresión a la Ley Migratoria del Paraguay.</t>
  </si>
  <si>
    <t>Queja  por notificación de multa pendiente. La UTA pudo comprobar que el inspector de la DNM ha notificado correctamente a la ciudadana de nacionalidad brasilera, también determinar que la misma incurrió en transgresión a la Ley Migratoria del Paraguay,</t>
  </si>
  <si>
    <t>Denuncia sobre falta de sello de entrada al país en el pasaporte de una menor de nacionaldiad española.</t>
  </si>
  <si>
    <t>https://www.google.com/url?sa=t&amp;rct=j&amp;q=&amp;esrc=s&amp;source=web&amp;cd=&amp;cad=rja&amp;uact=8&amp;ved=2ahUKEwjPlOK2zbH-AhWUqpUCHdaQDqYQFnoECAoQAQ&amp;url=https%3A%2F%2Fdenuncias.gov.py%2F&amp;usg=AOvVaw0xMC_YZcwKwptxApPkZ_Y2</t>
  </si>
  <si>
    <t>Anexo I                               Informe de Producción de Jornadas de Regularización Migratoria, confeccionada por la DGE-DNM</t>
  </si>
  <si>
    <t xml:space="preserve">Anexo II                          Informe AISP Nº 201
Informe AISP Nº 214
Informe AISP Nº 268
https://www.migraciones.gov.py/index.php/noticias/seguridad-migratoria-cae-otro-extranjero-con-pasaporte-costarricense-de-contenido-falso-en-el-microcentro-de-asuncion </t>
  </si>
  <si>
    <t>Anexo III                   Copia de las notas de remision de la entrega de los bienes mencionados.</t>
  </si>
  <si>
    <r>
      <rPr>
        <b/>
        <sz val="11"/>
        <color theme="1"/>
        <rFont val="Garamond"/>
        <family val="1"/>
      </rPr>
      <t xml:space="preserve"> Anexo  IV      </t>
    </r>
    <r>
      <rPr>
        <sz val="11"/>
        <color theme="1"/>
        <rFont val="Garamond"/>
        <family val="1"/>
      </rPr>
      <t xml:space="preserve">                                                                                                    La Dirección Nacional de Migraciones, se encuentra realizando  tareas tendientes a la actualización y modificación  de la Resolucón M.I. Nº 389 de fecha 17 de agosto de 2021 "POR LA CUAL SE APRUEBA Y SE DISPONE LA IMPLEMENTACIÓN  DEL MAPA DE RIESGOS DE CORRUPCIÓN EN EL MINISTERIO DEL INTERIOR - DIRECCIÓN GENERAL DE MIGRACIONES", adecuandolo a la Ley Nº 6984/2022 de Migraciones.</t>
    </r>
  </si>
  <si>
    <r>
      <rPr>
        <b/>
        <sz val="11"/>
        <color theme="1"/>
        <rFont val="Garamond"/>
        <family val="1"/>
      </rPr>
      <t xml:space="preserve">Anexo  I   </t>
    </r>
    <r>
      <rPr>
        <sz val="11"/>
        <color theme="1"/>
        <rFont val="Garamond"/>
        <family val="1"/>
      </rPr>
      <t xml:space="preserve">                             Informe de Producción de Jornadas de Regularización Migratoria, confeccionada por la DGE-DNM</t>
    </r>
  </si>
  <si>
    <r>
      <rPr>
        <b/>
        <sz val="11"/>
        <color theme="1"/>
        <rFont val="Garamond"/>
        <family val="1"/>
      </rPr>
      <t xml:space="preserve">Anexo II </t>
    </r>
    <r>
      <rPr>
        <sz val="11"/>
        <color theme="1"/>
        <rFont val="Garamond"/>
        <family val="1"/>
      </rPr>
      <t xml:space="preserve">                        Informe AISP Nº 201
Informe AISP Nº 214
Informe AISP Nº 268
https://www.migraciones.gov.py/index.php/noticias/seguridad-migratoria-cae-otro-extranjero-con-pasaporte-costarricense-de-contenido-falso-en-el-microcentro-de-Asuncion                                </t>
    </r>
  </si>
  <si>
    <r>
      <rPr>
        <b/>
        <sz val="11"/>
        <color indexed="8"/>
        <rFont val="Garamond"/>
        <family val="1"/>
      </rPr>
      <t xml:space="preserve">Anexo III           </t>
    </r>
    <r>
      <rPr>
        <sz val="11"/>
        <color indexed="8"/>
        <rFont val="Garamond"/>
        <family val="1"/>
      </rPr>
      <t xml:space="preserve">                   Copia de la Minutas que describen el proceso de la implementacion.</t>
    </r>
  </si>
  <si>
    <t>Anexo V</t>
  </si>
  <si>
    <t>https://www.migraciones.gov.py/index.php/download_file/1534/0</t>
  </si>
  <si>
    <t>https://www.migraciones.gov.py/index.php/download_file/1513/0</t>
  </si>
  <si>
    <r>
      <t xml:space="preserve">Las JORNADAS DE REGULARIZACIÓN MIGRATORIA se realizan a fin de facilitar las admisiones legales a la máxima cantidad de extranjeros a fin de regularizac su permanencia en el país. Existe una participación directa con la población de las zonas donde se realizan dichas jornadas.
Se vincula directamente con el </t>
    </r>
    <r>
      <rPr>
        <b/>
        <sz val="11"/>
        <color theme="1"/>
        <rFont val="Garamond"/>
        <family val="1"/>
      </rPr>
      <t>Plan Nacional de Desarrollo Paraguay 2030</t>
    </r>
    <r>
      <rPr>
        <sz val="11"/>
        <color theme="1"/>
        <rFont val="Garamond"/>
        <family val="1"/>
      </rPr>
      <t>, en su Eje Estratégico: Inserción de Paraguay en el mundo en forma adecuada.</t>
    </r>
  </si>
  <si>
    <t>Solicitud de baja de multa migratoria. Ciudadana extranjera denunció mal proceder de funcionarios de la Dirección Nacional de Migraciones, se pudo comprobar que la misma carecia del comprobante de ingreso al país(boleta de entrada entregada a la misma) al momento de registrar su salida, en trangresión a la Ley Migratoria del Paraguay.</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</si>
</sst>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_€_-;\-* #,##0.00\ _€_-;_-* &quot;-&quot;??\ _€_-;_-@_-"/>
    <numFmt numFmtId="165" formatCode="_(* #,##0_);_(* \(#,##0\);_(* &quot;-&quot;??_);_(@_)"/>
  </numFmts>
  <fonts count="36">
    <font>
      <sz val="11"/>
      <color theme="1"/>
      <name val="Calibri"/>
      <charset val="134"/>
      <scheme val="minor"/>
    </font>
    <font>
      <sz val="11"/>
      <color theme="1"/>
      <name val="Calibri"/>
      <family val="2"/>
      <scheme val="minor"/>
    </font>
    <font>
      <sz val="8"/>
      <name val="Calibri"/>
      <family val="2"/>
      <scheme val="minor"/>
    </font>
    <font>
      <sz val="11"/>
      <color theme="1"/>
      <name val="Calibri"/>
      <family val="2"/>
      <scheme val="minor"/>
    </font>
    <font>
      <b/>
      <u/>
      <sz val="14"/>
      <name val="Garamond"/>
      <family val="1"/>
    </font>
    <font>
      <b/>
      <u/>
      <sz val="18"/>
      <color theme="1"/>
      <name val="Garamond"/>
      <family val="1"/>
    </font>
    <font>
      <sz val="11"/>
      <color theme="1"/>
      <name val="Garamond"/>
      <family val="1"/>
    </font>
    <font>
      <sz val="15"/>
      <color theme="1"/>
      <name val="Garamond"/>
      <family val="1"/>
    </font>
    <font>
      <b/>
      <u/>
      <sz val="14"/>
      <color theme="1"/>
      <name val="Garamond"/>
      <family val="1"/>
    </font>
    <font>
      <sz val="12"/>
      <color theme="1"/>
      <name val="Garamond"/>
      <family val="1"/>
    </font>
    <font>
      <b/>
      <sz val="14"/>
      <color theme="1"/>
      <name val="Garamond"/>
      <family val="1"/>
    </font>
    <font>
      <sz val="14"/>
      <color theme="1"/>
      <name val="Garamond"/>
      <family val="1"/>
    </font>
    <font>
      <b/>
      <sz val="12"/>
      <color theme="1"/>
      <name val="Garamond"/>
      <family val="1"/>
    </font>
    <font>
      <b/>
      <sz val="11"/>
      <color theme="1"/>
      <name val="Garamond"/>
      <family val="1"/>
    </font>
    <font>
      <b/>
      <u/>
      <sz val="13"/>
      <color theme="1"/>
      <name val="Garamond"/>
      <family val="1"/>
    </font>
    <font>
      <sz val="13"/>
      <color theme="1"/>
      <name val="Garamond"/>
      <family val="1"/>
    </font>
    <font>
      <b/>
      <sz val="13"/>
      <color rgb="FF000000"/>
      <name val="Garamond"/>
      <family val="1"/>
    </font>
    <font>
      <b/>
      <sz val="13"/>
      <color theme="1"/>
      <name val="Garamond"/>
      <family val="1"/>
    </font>
    <font>
      <sz val="11"/>
      <color theme="1"/>
      <name val="Calibri"/>
      <charset val="134"/>
      <scheme val="minor"/>
    </font>
    <font>
      <sz val="11"/>
      <color indexed="8"/>
      <name val="Garamond"/>
      <family val="1"/>
    </font>
    <font>
      <u/>
      <sz val="9.25"/>
      <color theme="10"/>
      <name val="Calibri"/>
      <family val="2"/>
    </font>
    <font>
      <sz val="12"/>
      <color theme="1"/>
      <name val="Calibri"/>
      <family val="2"/>
      <scheme val="minor"/>
    </font>
    <font>
      <b/>
      <sz val="12"/>
      <color rgb="FF3F3F3F"/>
      <name val="Calibri"/>
      <family val="2"/>
      <scheme val="minor"/>
    </font>
    <font>
      <b/>
      <sz val="14"/>
      <color rgb="FF3F3F3F"/>
      <name val="Calibri"/>
      <family val="2"/>
      <scheme val="minor"/>
    </font>
    <font>
      <sz val="12"/>
      <color rgb="FF3F3F3F"/>
      <name val="Calibri"/>
      <family val="2"/>
      <scheme val="minor"/>
    </font>
    <font>
      <sz val="12"/>
      <color theme="5" tint="-0.249977111117893"/>
      <name val="Garamond"/>
      <family val="1"/>
    </font>
    <font>
      <sz val="11"/>
      <color rgb="FF000000"/>
      <name val="Garamond"/>
      <family val="1"/>
    </font>
    <font>
      <u/>
      <sz val="12"/>
      <color theme="10"/>
      <name val="Garamond"/>
      <family val="1"/>
    </font>
    <font>
      <b/>
      <sz val="11"/>
      <color indexed="8"/>
      <name val="Garamond"/>
      <family val="1"/>
    </font>
    <font>
      <u/>
      <sz val="8.8000000000000007"/>
      <color rgb="FFFF0000"/>
      <name val="Calibri"/>
      <family val="2"/>
    </font>
    <font>
      <sz val="11"/>
      <name val="Garamond"/>
      <family val="1"/>
    </font>
    <font>
      <sz val="9"/>
      <color theme="1"/>
      <name val="Garamond"/>
      <family val="1"/>
    </font>
    <font>
      <sz val="10"/>
      <color theme="1"/>
      <name val="Garamond"/>
      <family val="1"/>
    </font>
    <font>
      <u/>
      <sz val="8"/>
      <color theme="10"/>
      <name val="Garamond"/>
      <family val="1"/>
    </font>
    <font>
      <u/>
      <sz val="11"/>
      <color theme="10"/>
      <name val="Garamond"/>
      <family val="1"/>
    </font>
    <font>
      <sz val="12"/>
      <name val="Garamond"/>
      <family val="1"/>
    </font>
  </fonts>
  <fills count="11">
    <fill>
      <patternFill patternType="none"/>
    </fill>
    <fill>
      <patternFill patternType="gray125"/>
    </fill>
    <fill>
      <patternFill patternType="solid">
        <fgColor theme="5" tint="0.39997558519241921"/>
        <bgColor indexed="64"/>
      </patternFill>
    </fill>
    <fill>
      <patternFill patternType="solid">
        <fgColor theme="0"/>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7" tint="0.59999389629810485"/>
        <bgColor rgb="FF000000"/>
      </patternFill>
    </fill>
    <fill>
      <patternFill patternType="solid">
        <fgColor theme="7" tint="0.79998168889431442"/>
        <bgColor indexed="64"/>
      </patternFill>
    </fill>
    <fill>
      <patternFill patternType="solid">
        <fgColor theme="0" tint="-0.34998626667073579"/>
        <bgColor indexed="64"/>
      </patternFill>
    </fill>
    <fill>
      <patternFill patternType="solid">
        <fgColor theme="0" tint="-0.14999847407452621"/>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style="thin">
        <color theme="5" tint="-0.249977111117893"/>
      </left>
      <right style="thin">
        <color theme="5" tint="-0.249977111117893"/>
      </right>
      <top style="thin">
        <color theme="5" tint="-0.249977111117893"/>
      </top>
      <bottom style="thin">
        <color theme="5" tint="-0.249977111117893"/>
      </bottom>
      <diagonal/>
    </border>
    <border>
      <left style="thin">
        <color auto="1"/>
      </left>
      <right style="thin">
        <color auto="1"/>
      </right>
      <top/>
      <bottom/>
      <diagonal/>
    </border>
    <border>
      <left/>
      <right style="thin">
        <color auto="1"/>
      </right>
      <top/>
      <bottom/>
      <diagonal/>
    </border>
    <border>
      <left/>
      <right style="thin">
        <color auto="1"/>
      </right>
      <top/>
      <bottom style="thin">
        <color auto="1"/>
      </bottom>
      <diagonal/>
    </border>
    <border>
      <left style="thin">
        <color indexed="64"/>
      </left>
      <right style="thin">
        <color theme="5" tint="-0.249977111117893"/>
      </right>
      <top style="thin">
        <color theme="5" tint="-0.249977111117893"/>
      </top>
      <bottom style="thin">
        <color theme="5" tint="-0.249977111117893"/>
      </bottom>
      <diagonal/>
    </border>
    <border>
      <left style="thin">
        <color theme="5" tint="-0.249977111117893"/>
      </left>
      <right style="thin">
        <color indexed="64"/>
      </right>
      <top style="thin">
        <color theme="5" tint="-0.249977111117893"/>
      </top>
      <bottom style="thin">
        <color theme="5" tint="-0.249977111117893"/>
      </bottom>
      <diagonal/>
    </border>
    <border>
      <left style="thin">
        <color indexed="64"/>
      </left>
      <right style="thin">
        <color theme="5" tint="-0.249977111117893"/>
      </right>
      <top style="thin">
        <color theme="5" tint="-0.249977111117893"/>
      </top>
      <bottom style="thin">
        <color indexed="64"/>
      </bottom>
      <diagonal/>
    </border>
    <border>
      <left style="thin">
        <color theme="5" tint="-0.249977111117893"/>
      </left>
      <right style="thin">
        <color theme="5" tint="-0.249977111117893"/>
      </right>
      <top style="thin">
        <color theme="5" tint="-0.249977111117893"/>
      </top>
      <bottom style="thin">
        <color indexed="64"/>
      </bottom>
      <diagonal/>
    </border>
    <border>
      <left style="thin">
        <color theme="5" tint="-0.249977111117893"/>
      </left>
      <right style="thin">
        <color indexed="64"/>
      </right>
      <top style="thin">
        <color theme="5" tint="-0.249977111117893"/>
      </top>
      <bottom style="thin">
        <color indexed="64"/>
      </bottom>
      <diagonal/>
    </border>
    <border>
      <left style="thin">
        <color indexed="64"/>
      </left>
      <right style="thin">
        <color theme="5" tint="-0.249977111117893"/>
      </right>
      <top style="thin">
        <color indexed="64"/>
      </top>
      <bottom style="thin">
        <color theme="5" tint="-0.249977111117893"/>
      </bottom>
      <diagonal/>
    </border>
    <border>
      <left style="thin">
        <color theme="5" tint="-0.249977111117893"/>
      </left>
      <right style="thin">
        <color theme="5" tint="-0.249977111117893"/>
      </right>
      <top style="thin">
        <color indexed="64"/>
      </top>
      <bottom style="thin">
        <color theme="5" tint="-0.249977111117893"/>
      </bottom>
      <diagonal/>
    </border>
    <border>
      <left style="thin">
        <color theme="5" tint="-0.249977111117893"/>
      </left>
      <right style="thin">
        <color indexed="64"/>
      </right>
      <top style="thin">
        <color indexed="64"/>
      </top>
      <bottom style="thin">
        <color theme="5" tint="-0.249977111117893"/>
      </bottom>
      <diagonal/>
    </border>
    <border>
      <left style="thin">
        <color auto="1"/>
      </left>
      <right/>
      <top/>
      <bottom/>
      <diagonal/>
    </border>
  </borders>
  <cellStyleXfs count="4">
    <xf numFmtId="0" fontId="0" fillId="0" borderId="0">
      <alignment vertical="center"/>
    </xf>
    <xf numFmtId="9" fontId="3" fillId="0" borderId="0" applyFont="0" applyFill="0" applyBorder="0" applyAlignment="0" applyProtection="0"/>
    <xf numFmtId="164" fontId="18" fillId="0" borderId="0" applyFont="0" applyFill="0" applyBorder="0" applyAlignment="0" applyProtection="0"/>
    <xf numFmtId="0" fontId="20" fillId="0" borderId="0" applyNumberFormat="0" applyFill="0" applyBorder="0" applyAlignment="0" applyProtection="0">
      <alignment vertical="top"/>
      <protection locked="0"/>
    </xf>
  </cellStyleXfs>
  <cellXfs count="254">
    <xf numFmtId="0" fontId="0" fillId="0" borderId="0" xfId="0">
      <alignment vertical="center"/>
    </xf>
    <xf numFmtId="0" fontId="5" fillId="0" borderId="0" xfId="0" applyFont="1">
      <alignment vertical="center"/>
    </xf>
    <xf numFmtId="0" fontId="6" fillId="0" borderId="0" xfId="0" applyFont="1">
      <alignment vertical="center"/>
    </xf>
    <xf numFmtId="0" fontId="7" fillId="0" borderId="0" xfId="0" applyFont="1">
      <alignment vertical="center"/>
    </xf>
    <xf numFmtId="0" fontId="9" fillId="0" borderId="0" xfId="0" applyFont="1">
      <alignment vertical="center"/>
    </xf>
    <xf numFmtId="0" fontId="12" fillId="0" borderId="0" xfId="0" applyFont="1">
      <alignment vertical="center"/>
    </xf>
    <xf numFmtId="0" fontId="13" fillId="0" borderId="0" xfId="0" applyFont="1">
      <alignment vertical="center"/>
    </xf>
    <xf numFmtId="0" fontId="12" fillId="4" borderId="1" xfId="0" applyFont="1" applyFill="1" applyBorder="1" applyAlignment="1">
      <alignment horizontal="justify" vertical="top" wrapText="1"/>
    </xf>
    <xf numFmtId="0" fontId="9" fillId="3" borderId="0" xfId="0" applyFont="1" applyFill="1">
      <alignment vertical="center"/>
    </xf>
    <xf numFmtId="0" fontId="6" fillId="3" borderId="0" xfId="0" applyFont="1" applyFill="1">
      <alignment vertical="center"/>
    </xf>
    <xf numFmtId="0" fontId="12" fillId="2" borderId="1" xfId="0" applyFont="1" applyFill="1" applyBorder="1" applyAlignment="1">
      <alignment horizontal="center" vertical="center" wrapText="1"/>
    </xf>
    <xf numFmtId="0" fontId="9" fillId="3" borderId="0" xfId="0" applyFont="1" applyFill="1" applyAlignment="1">
      <alignment horizontal="center" vertical="center"/>
    </xf>
    <xf numFmtId="0" fontId="12" fillId="3" borderId="0" xfId="0" applyFont="1" applyFill="1" applyAlignment="1">
      <alignment horizontal="center" vertical="center"/>
    </xf>
    <xf numFmtId="0" fontId="12" fillId="2" borderId="1" xfId="0" applyFont="1" applyFill="1" applyBorder="1">
      <alignment vertical="center"/>
    </xf>
    <xf numFmtId="0" fontId="13" fillId="2" borderId="1" xfId="0" applyFont="1" applyFill="1" applyBorder="1">
      <alignment vertical="center"/>
    </xf>
    <xf numFmtId="0" fontId="12" fillId="2" borderId="1" xfId="0" applyFont="1" applyFill="1" applyBorder="1" applyAlignment="1" applyProtection="1">
      <alignment horizontal="center" vertical="center" wrapText="1"/>
      <protection locked="0"/>
    </xf>
    <xf numFmtId="0" fontId="9" fillId="0" borderId="0" xfId="0" applyFont="1" applyProtection="1">
      <alignment vertical="center"/>
      <protection locked="0"/>
    </xf>
    <xf numFmtId="0" fontId="6" fillId="0" borderId="0" xfId="0" applyFont="1" applyProtection="1">
      <alignment vertical="center"/>
      <protection locked="0"/>
    </xf>
    <xf numFmtId="0" fontId="6" fillId="3" borderId="0" xfId="0" applyFont="1" applyFill="1" applyProtection="1">
      <alignment vertical="center"/>
      <protection locked="0"/>
    </xf>
    <xf numFmtId="0" fontId="12" fillId="6" borderId="1" xfId="0" applyFont="1" applyFill="1" applyBorder="1" applyAlignment="1">
      <alignment horizontal="center" vertical="center" wrapText="1"/>
    </xf>
    <xf numFmtId="0" fontId="12" fillId="6" borderId="1" xfId="0" applyFont="1" applyFill="1" applyBorder="1">
      <alignment vertical="center"/>
    </xf>
    <xf numFmtId="0" fontId="9" fillId="8" borderId="1" xfId="0" applyFont="1" applyFill="1" applyBorder="1" applyAlignment="1">
      <alignment horizontal="center" vertical="center" wrapText="1"/>
    </xf>
    <xf numFmtId="0" fontId="9" fillId="8" borderId="1" xfId="0" applyFont="1" applyFill="1" applyBorder="1">
      <alignment vertical="center"/>
    </xf>
    <xf numFmtId="0" fontId="10" fillId="8" borderId="1" xfId="0" applyFont="1" applyFill="1" applyBorder="1">
      <alignment vertical="center"/>
    </xf>
    <xf numFmtId="0" fontId="10" fillId="8" borderId="2" xfId="0" applyFont="1" applyFill="1" applyBorder="1">
      <alignment vertical="center"/>
    </xf>
    <xf numFmtId="0" fontId="11" fillId="8" borderId="10" xfId="0" applyFont="1" applyFill="1" applyBorder="1">
      <alignment vertical="center"/>
    </xf>
    <xf numFmtId="0" fontId="12" fillId="2" borderId="1" xfId="0" applyFont="1" applyFill="1" applyBorder="1" applyAlignment="1">
      <alignment horizontal="center" vertical="center" wrapText="1"/>
    </xf>
    <xf numFmtId="0" fontId="12" fillId="2" borderId="1" xfId="0" applyFont="1" applyFill="1" applyBorder="1" applyAlignment="1">
      <alignment horizontal="center" vertical="center"/>
    </xf>
    <xf numFmtId="0" fontId="6" fillId="8" borderId="1" xfId="0" applyFont="1" applyFill="1" applyBorder="1" applyAlignment="1">
      <alignment horizontal="center" vertical="center" wrapText="1"/>
    </xf>
    <xf numFmtId="0" fontId="12" fillId="2" borderId="1" xfId="0" applyFont="1" applyFill="1" applyBorder="1" applyAlignment="1">
      <alignment horizontal="center" vertical="center"/>
    </xf>
    <xf numFmtId="9" fontId="6" fillId="8" borderId="1" xfId="1" applyFont="1" applyFill="1" applyBorder="1" applyAlignment="1">
      <alignment horizontal="center" vertical="center"/>
    </xf>
    <xf numFmtId="9" fontId="6" fillId="8" borderId="1" xfId="0" applyNumberFormat="1" applyFont="1" applyFill="1" applyBorder="1" applyAlignment="1">
      <alignment horizontal="center" vertical="center"/>
    </xf>
    <xf numFmtId="0" fontId="6" fillId="8" borderId="1" xfId="0" applyNumberFormat="1" applyFont="1" applyFill="1" applyBorder="1" applyAlignment="1">
      <alignment horizontal="center" vertical="center" wrapText="1"/>
    </xf>
    <xf numFmtId="0" fontId="9" fillId="8" borderId="1" xfId="0" applyFont="1" applyFill="1" applyBorder="1" applyAlignment="1">
      <alignment horizontal="center" vertical="center"/>
    </xf>
    <xf numFmtId="0" fontId="12" fillId="8" borderId="1" xfId="0" applyFont="1" applyFill="1" applyBorder="1" applyAlignment="1">
      <alignment horizontal="center" vertical="center"/>
    </xf>
    <xf numFmtId="0" fontId="12" fillId="2" borderId="4" xfId="0" applyFont="1" applyFill="1" applyBorder="1" applyAlignment="1" applyProtection="1">
      <alignment horizontal="center" vertical="center"/>
      <protection locked="0"/>
    </xf>
    <xf numFmtId="0" fontId="9" fillId="8" borderId="1" xfId="0" applyFont="1" applyFill="1" applyBorder="1" applyAlignment="1">
      <alignment horizontal="center" vertical="center" wrapText="1"/>
    </xf>
    <xf numFmtId="0" fontId="6" fillId="8" borderId="1" xfId="0" applyFont="1" applyFill="1" applyBorder="1" applyAlignment="1">
      <alignment vertical="center" wrapText="1"/>
    </xf>
    <xf numFmtId="0" fontId="19" fillId="8" borderId="1" xfId="0" applyFont="1" applyFill="1" applyBorder="1" applyAlignment="1">
      <alignment horizontal="center" vertical="center" wrapText="1"/>
    </xf>
    <xf numFmtId="14" fontId="9" fillId="8" borderId="1" xfId="0" applyNumberFormat="1" applyFont="1" applyFill="1" applyBorder="1" applyAlignment="1">
      <alignment horizontal="center" vertical="center"/>
    </xf>
    <xf numFmtId="0" fontId="13" fillId="2" borderId="1" xfId="0" applyFont="1" applyFill="1" applyBorder="1" applyAlignment="1">
      <alignment horizontal="center" vertical="center"/>
    </xf>
    <xf numFmtId="0" fontId="9" fillId="8" borderId="9" xfId="0" applyFont="1" applyFill="1" applyBorder="1" applyAlignment="1">
      <alignment horizontal="center" vertical="center"/>
    </xf>
    <xf numFmtId="14" fontId="9" fillId="8" borderId="9" xfId="0" applyNumberFormat="1" applyFont="1" applyFill="1" applyBorder="1" applyAlignment="1">
      <alignment horizontal="center" vertical="center"/>
    </xf>
    <xf numFmtId="0" fontId="20" fillId="8" borderId="1" xfId="3" applyFill="1" applyBorder="1" applyAlignment="1" applyProtection="1">
      <alignment horizontal="center" vertical="center" wrapText="1"/>
    </xf>
    <xf numFmtId="0" fontId="21" fillId="8" borderId="1" xfId="0" applyFont="1" applyFill="1" applyBorder="1" applyAlignment="1">
      <alignment horizontal="center" vertical="center" wrapText="1"/>
    </xf>
    <xf numFmtId="3" fontId="24" fillId="8" borderId="21" xfId="0" applyNumberFormat="1" applyFont="1" applyFill="1" applyBorder="1" applyAlignment="1">
      <alignment horizontal="center" vertical="center"/>
    </xf>
    <xf numFmtId="3" fontId="24" fillId="8" borderId="21" xfId="0" applyNumberFormat="1" applyFont="1" applyFill="1" applyBorder="1" applyAlignment="1">
      <alignment horizontal="center" vertical="center" wrapText="1"/>
    </xf>
    <xf numFmtId="3" fontId="24" fillId="8" borderId="22" xfId="0" applyNumberFormat="1" applyFont="1" applyFill="1" applyBorder="1" applyAlignment="1">
      <alignment horizontal="center" vertical="center" wrapText="1"/>
    </xf>
    <xf numFmtId="3" fontId="24" fillId="8" borderId="11" xfId="0" applyNumberFormat="1" applyFont="1" applyFill="1" applyBorder="1" applyAlignment="1">
      <alignment horizontal="center" vertical="center"/>
    </xf>
    <xf numFmtId="3" fontId="24" fillId="8" borderId="11" xfId="0" applyNumberFormat="1" applyFont="1" applyFill="1" applyBorder="1" applyAlignment="1">
      <alignment horizontal="center" vertical="center" wrapText="1"/>
    </xf>
    <xf numFmtId="3" fontId="24" fillId="8" borderId="16" xfId="0" applyNumberFormat="1" applyFont="1" applyFill="1" applyBorder="1" applyAlignment="1">
      <alignment horizontal="center" vertical="center" wrapText="1"/>
    </xf>
    <xf numFmtId="0" fontId="23" fillId="8" borderId="17" xfId="0" applyFont="1" applyFill="1" applyBorder="1" applyAlignment="1">
      <alignment horizontal="center"/>
    </xf>
    <xf numFmtId="3" fontId="22" fillId="8" borderId="18" xfId="0" applyNumberFormat="1" applyFont="1" applyFill="1" applyBorder="1" applyAlignment="1">
      <alignment horizontal="center" vertical="center"/>
    </xf>
    <xf numFmtId="3" fontId="22" fillId="8" borderId="18" xfId="0" applyNumberFormat="1" applyFont="1" applyFill="1" applyBorder="1" applyAlignment="1">
      <alignment horizontal="center" vertical="center" wrapText="1"/>
    </xf>
    <xf numFmtId="3" fontId="22" fillId="8" borderId="19" xfId="0" applyNumberFormat="1" applyFont="1" applyFill="1" applyBorder="1" applyAlignment="1">
      <alignment horizontal="center" vertical="center" wrapText="1"/>
    </xf>
    <xf numFmtId="0" fontId="6" fillId="8"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1" xfId="0" applyFont="1" applyFill="1" applyBorder="1" applyAlignment="1">
      <alignment horizontal="center" vertical="center"/>
    </xf>
    <xf numFmtId="9" fontId="12" fillId="8" borderId="1" xfId="0" applyNumberFormat="1" applyFont="1" applyFill="1" applyBorder="1" applyAlignment="1">
      <alignment horizontal="center" vertical="center" wrapText="1"/>
    </xf>
    <xf numFmtId="0" fontId="9" fillId="8" borderId="1" xfId="0" applyFont="1" applyFill="1" applyBorder="1" applyAlignment="1">
      <alignment horizontal="center" vertical="center" wrapText="1"/>
    </xf>
    <xf numFmtId="0" fontId="9" fillId="8" borderId="1" xfId="0" applyFont="1" applyFill="1" applyBorder="1" applyAlignment="1">
      <alignment horizontal="center" vertical="center"/>
    </xf>
    <xf numFmtId="0" fontId="9" fillId="8" borderId="2" xfId="0" applyFont="1" applyFill="1" applyBorder="1" applyAlignment="1">
      <alignment horizontal="center" vertical="center"/>
    </xf>
    <xf numFmtId="0" fontId="9" fillId="8" borderId="3" xfId="0" applyFont="1" applyFill="1" applyBorder="1" applyAlignment="1">
      <alignment horizontal="center" vertical="center"/>
    </xf>
    <xf numFmtId="0" fontId="6" fillId="8" borderId="1" xfId="0" applyFont="1" applyFill="1" applyBorder="1" applyAlignment="1">
      <alignment horizontal="center" vertical="center" wrapText="1"/>
    </xf>
    <xf numFmtId="9" fontId="12" fillId="8" borderId="3" xfId="0" applyNumberFormat="1" applyFont="1" applyFill="1" applyBorder="1" applyAlignment="1">
      <alignment horizontal="center" vertical="center" wrapText="1"/>
    </xf>
    <xf numFmtId="0" fontId="12" fillId="2" borderId="2" xfId="0" applyFont="1" applyFill="1" applyBorder="1" applyAlignment="1">
      <alignment horizontal="center" vertical="center"/>
    </xf>
    <xf numFmtId="0" fontId="12" fillId="2" borderId="4" xfId="0" applyFont="1" applyFill="1" applyBorder="1" applyAlignment="1">
      <alignment horizontal="center" vertical="center"/>
    </xf>
    <xf numFmtId="0" fontId="12" fillId="2" borderId="3" xfId="0" applyFont="1" applyFill="1" applyBorder="1" applyAlignment="1">
      <alignment horizontal="center" vertical="center"/>
    </xf>
    <xf numFmtId="0" fontId="12" fillId="2" borderId="2" xfId="0" applyFont="1" applyFill="1" applyBorder="1" applyAlignment="1" applyProtection="1">
      <alignment horizontal="center" vertical="center"/>
      <protection locked="0"/>
    </xf>
    <xf numFmtId="0" fontId="12" fillId="2" borderId="3" xfId="0" applyFont="1" applyFill="1" applyBorder="1" applyAlignment="1" applyProtection="1">
      <alignment horizontal="center" vertical="center"/>
      <protection locked="0"/>
    </xf>
    <xf numFmtId="0" fontId="9" fillId="8" borderId="2" xfId="0" applyFont="1" applyFill="1" applyBorder="1" applyAlignment="1">
      <alignment horizontal="center" vertical="center" wrapText="1"/>
    </xf>
    <xf numFmtId="0" fontId="13" fillId="8" borderId="1" xfId="0" applyFont="1" applyFill="1" applyBorder="1" applyAlignment="1">
      <alignment horizontal="center" vertical="center" wrapText="1"/>
    </xf>
    <xf numFmtId="0" fontId="1" fillId="8" borderId="1" xfId="0" applyFont="1" applyFill="1" applyBorder="1" applyAlignment="1">
      <alignment horizontal="center" vertical="center" wrapText="1"/>
    </xf>
    <xf numFmtId="0" fontId="6" fillId="8" borderId="0" xfId="0" applyFont="1" applyFill="1" applyAlignment="1">
      <alignment horizontal="center" vertical="center" wrapText="1"/>
    </xf>
    <xf numFmtId="0" fontId="6" fillId="8" borderId="9" xfId="0" applyFont="1" applyFill="1" applyBorder="1" applyAlignment="1">
      <alignment vertical="center" wrapText="1"/>
    </xf>
    <xf numFmtId="0" fontId="6" fillId="8" borderId="1" xfId="0" applyFont="1" applyFill="1" applyBorder="1" applyAlignment="1">
      <alignment horizontal="left" vertical="center" wrapText="1"/>
    </xf>
    <xf numFmtId="0" fontId="6" fillId="8" borderId="12" xfId="0" applyFont="1" applyFill="1" applyBorder="1" applyAlignment="1">
      <alignment vertical="center" wrapText="1"/>
    </xf>
    <xf numFmtId="9" fontId="12" fillId="8" borderId="4" xfId="0" applyNumberFormat="1" applyFont="1" applyFill="1" applyBorder="1" applyAlignment="1">
      <alignment horizontal="center" vertical="center" wrapText="1"/>
    </xf>
    <xf numFmtId="14" fontId="9" fillId="8" borderId="1" xfId="0" applyNumberFormat="1" applyFont="1" applyFill="1" applyBorder="1" applyAlignment="1">
      <alignment horizontal="center" vertical="center" wrapText="1"/>
    </xf>
    <xf numFmtId="0" fontId="6" fillId="8" borderId="1" xfId="0" applyFont="1" applyFill="1" applyBorder="1" applyAlignment="1">
      <alignment horizontal="center" vertical="top" wrapText="1"/>
    </xf>
    <xf numFmtId="0" fontId="6" fillId="8" borderId="1" xfId="0" applyFont="1" applyFill="1" applyBorder="1" applyAlignment="1">
      <alignment horizontal="center" vertical="center"/>
    </xf>
    <xf numFmtId="0" fontId="19" fillId="8" borderId="1" xfId="0" applyFont="1" applyFill="1" applyBorder="1" applyAlignment="1">
      <alignment horizontal="centerContinuous" vertical="center" wrapText="1"/>
    </xf>
    <xf numFmtId="0" fontId="19" fillId="8" borderId="2" xfId="0" applyFont="1" applyFill="1" applyBorder="1" applyAlignment="1">
      <alignment horizontal="centerContinuous" vertical="center" wrapText="1"/>
    </xf>
    <xf numFmtId="0" fontId="19" fillId="8" borderId="3" xfId="0" applyFont="1" applyFill="1" applyBorder="1" applyAlignment="1">
      <alignment horizontal="centerContinuous" vertical="center" wrapText="1"/>
    </xf>
    <xf numFmtId="0" fontId="13" fillId="8" borderId="1" xfId="0" applyFont="1" applyFill="1" applyBorder="1" applyAlignment="1">
      <alignment horizontal="center"/>
    </xf>
    <xf numFmtId="0" fontId="13" fillId="8" borderId="1" xfId="0" applyFont="1" applyFill="1" applyBorder="1" applyAlignment="1">
      <alignment wrapText="1"/>
    </xf>
    <xf numFmtId="3" fontId="13" fillId="8" borderId="1" xfId="0" applyNumberFormat="1" applyFont="1" applyFill="1" applyBorder="1" applyAlignment="1"/>
    <xf numFmtId="0" fontId="6" fillId="8" borderId="0" xfId="0" applyFont="1" applyFill="1" applyAlignment="1"/>
    <xf numFmtId="0" fontId="6" fillId="8" borderId="1" xfId="0" applyFont="1" applyFill="1" applyBorder="1" applyAlignment="1"/>
    <xf numFmtId="0" fontId="12" fillId="8" borderId="2" xfId="0" applyFont="1" applyFill="1" applyBorder="1" applyAlignment="1">
      <alignment horizontal="center" vertical="center" wrapText="1"/>
    </xf>
    <xf numFmtId="0" fontId="12" fillId="8" borderId="3" xfId="0" applyFont="1" applyFill="1" applyBorder="1" applyAlignment="1">
      <alignment horizontal="center" vertical="center" wrapText="1"/>
    </xf>
    <xf numFmtId="0" fontId="17" fillId="6" borderId="2" xfId="0" applyFont="1" applyFill="1" applyBorder="1" applyAlignment="1">
      <alignment horizontal="center" vertical="center"/>
    </xf>
    <xf numFmtId="0" fontId="17" fillId="6" borderId="4" xfId="0" applyFont="1" applyFill="1" applyBorder="1" applyAlignment="1">
      <alignment horizontal="center" vertical="center"/>
    </xf>
    <xf numFmtId="0" fontId="17" fillId="6" borderId="3" xfId="0" applyFont="1" applyFill="1" applyBorder="1" applyAlignment="1">
      <alignment horizontal="center" vertical="center"/>
    </xf>
    <xf numFmtId="0" fontId="10" fillId="5" borderId="2"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3" xfId="0" applyFont="1" applyFill="1" applyBorder="1" applyAlignment="1">
      <alignment horizontal="center" vertical="center"/>
    </xf>
    <xf numFmtId="0" fontId="12" fillId="2" borderId="2" xfId="0" applyFont="1" applyFill="1" applyBorder="1" applyAlignment="1">
      <alignment horizontal="center" vertical="center"/>
    </xf>
    <xf numFmtId="0" fontId="12" fillId="2" borderId="4" xfId="0" applyFont="1" applyFill="1" applyBorder="1" applyAlignment="1">
      <alignment horizontal="center" vertical="center"/>
    </xf>
    <xf numFmtId="0" fontId="12" fillId="2" borderId="3" xfId="0" applyFont="1" applyFill="1" applyBorder="1" applyAlignment="1">
      <alignment horizontal="center" vertical="center"/>
    </xf>
    <xf numFmtId="0" fontId="6" fillId="8" borderId="9" xfId="0" applyFont="1" applyFill="1" applyBorder="1" applyAlignment="1">
      <alignment horizontal="center" vertical="center" wrapText="1"/>
    </xf>
    <xf numFmtId="0" fontId="6" fillId="8" borderId="12" xfId="0" applyFont="1" applyFill="1" applyBorder="1" applyAlignment="1">
      <alignment horizontal="center" vertical="center" wrapText="1"/>
    </xf>
    <xf numFmtId="0" fontId="6" fillId="8" borderId="8" xfId="0" applyFont="1" applyFill="1" applyBorder="1" applyAlignment="1">
      <alignment horizontal="center" vertical="center" wrapText="1"/>
    </xf>
    <xf numFmtId="0" fontId="6" fillId="8" borderId="5" xfId="0" applyFont="1" applyFill="1" applyBorder="1" applyAlignment="1">
      <alignment horizontal="center" vertical="center" wrapText="1"/>
    </xf>
    <xf numFmtId="0" fontId="6" fillId="8" borderId="6" xfId="0" applyFont="1" applyFill="1" applyBorder="1" applyAlignment="1">
      <alignment horizontal="center" vertical="center" wrapText="1"/>
    </xf>
    <xf numFmtId="0" fontId="6" fillId="8" borderId="23" xfId="0" applyFont="1" applyFill="1" applyBorder="1" applyAlignment="1">
      <alignment horizontal="center" vertical="center" wrapText="1"/>
    </xf>
    <xf numFmtId="0" fontId="6" fillId="8" borderId="13" xfId="0" applyFont="1" applyFill="1" applyBorder="1" applyAlignment="1">
      <alignment horizontal="center" vertical="center" wrapText="1"/>
    </xf>
    <xf numFmtId="0" fontId="6" fillId="8" borderId="10" xfId="0" applyFont="1" applyFill="1" applyBorder="1" applyAlignment="1">
      <alignment horizontal="center" vertical="center" wrapText="1"/>
    </xf>
    <xf numFmtId="0" fontId="6" fillId="8" borderId="14" xfId="0" applyFont="1" applyFill="1" applyBorder="1" applyAlignment="1">
      <alignment horizontal="center" vertical="center" wrapText="1"/>
    </xf>
    <xf numFmtId="0" fontId="27" fillId="8" borderId="1" xfId="3" applyFont="1" applyFill="1" applyBorder="1" applyAlignment="1" applyProtection="1">
      <alignment horizontal="center" vertical="center" wrapText="1"/>
    </xf>
    <xf numFmtId="0" fontId="9" fillId="8" borderId="1"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9" fillId="8" borderId="2" xfId="0" applyFont="1" applyFill="1" applyBorder="1" applyAlignment="1">
      <alignment horizontal="center" vertical="center"/>
    </xf>
    <xf numFmtId="0" fontId="9" fillId="8" borderId="4" xfId="0" applyFont="1" applyFill="1" applyBorder="1" applyAlignment="1">
      <alignment horizontal="center" vertical="center"/>
    </xf>
    <xf numFmtId="0" fontId="9" fillId="8" borderId="3" xfId="0" applyFont="1" applyFill="1" applyBorder="1" applyAlignment="1">
      <alignment horizontal="center" vertical="center"/>
    </xf>
    <xf numFmtId="0" fontId="14" fillId="6" borderId="2" xfId="0" applyFont="1" applyFill="1" applyBorder="1" applyAlignment="1">
      <alignment horizontal="center" vertical="center"/>
    </xf>
    <xf numFmtId="0" fontId="14" fillId="6" borderId="4" xfId="0" applyFont="1" applyFill="1" applyBorder="1" applyAlignment="1">
      <alignment horizontal="center" vertical="center"/>
    </xf>
    <xf numFmtId="0" fontId="14" fillId="6" borderId="3" xfId="0" applyFont="1" applyFill="1" applyBorder="1" applyAlignment="1">
      <alignment horizontal="center" vertical="center"/>
    </xf>
    <xf numFmtId="0" fontId="9" fillId="8" borderId="2" xfId="0" applyFont="1" applyFill="1" applyBorder="1" applyAlignment="1">
      <alignment horizontal="center" vertical="center" wrapText="1"/>
    </xf>
    <xf numFmtId="0" fontId="9" fillId="8" borderId="4" xfId="0" applyFont="1" applyFill="1" applyBorder="1" applyAlignment="1">
      <alignment horizontal="center" vertical="center" wrapText="1"/>
    </xf>
    <xf numFmtId="0" fontId="9" fillId="8" borderId="3" xfId="0" applyFont="1" applyFill="1" applyBorder="1" applyAlignment="1">
      <alignment horizontal="center" vertical="center" wrapText="1"/>
    </xf>
    <xf numFmtId="0" fontId="12" fillId="8" borderId="2" xfId="0" applyFont="1" applyFill="1" applyBorder="1" applyAlignment="1">
      <alignment horizontal="center" vertical="center"/>
    </xf>
    <xf numFmtId="0" fontId="12" fillId="8" borderId="4" xfId="0" applyFont="1" applyFill="1" applyBorder="1" applyAlignment="1">
      <alignment horizontal="center" vertical="center"/>
    </xf>
    <xf numFmtId="0" fontId="12" fillId="8" borderId="3" xfId="0" applyFont="1" applyFill="1" applyBorder="1" applyAlignment="1">
      <alignment horizontal="center" vertical="center"/>
    </xf>
    <xf numFmtId="0" fontId="10" fillId="4" borderId="2"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3" xfId="0" applyFont="1" applyFill="1" applyBorder="1" applyAlignment="1">
      <alignment horizontal="center" vertical="center"/>
    </xf>
    <xf numFmtId="0" fontId="17" fillId="6" borderId="2" xfId="0" applyFont="1" applyFill="1" applyBorder="1" applyAlignment="1" applyProtection="1">
      <alignment horizontal="center" vertical="center"/>
      <protection locked="0"/>
    </xf>
    <xf numFmtId="0" fontId="17" fillId="6" borderId="4" xfId="0" applyFont="1" applyFill="1" applyBorder="1" applyAlignment="1" applyProtection="1">
      <alignment horizontal="center" vertical="center"/>
      <protection locked="0"/>
    </xf>
    <xf numFmtId="0" fontId="17" fillId="6" borderId="3" xfId="0" applyFont="1" applyFill="1" applyBorder="1" applyAlignment="1" applyProtection="1">
      <alignment horizontal="center" vertical="center"/>
      <protection locked="0"/>
    </xf>
    <xf numFmtId="0" fontId="12" fillId="8" borderId="2" xfId="0" applyFont="1" applyFill="1" applyBorder="1" applyAlignment="1" applyProtection="1">
      <alignment horizontal="center" vertical="center"/>
      <protection locked="0"/>
    </xf>
    <xf numFmtId="0" fontId="12" fillId="8" borderId="4" xfId="0" applyFont="1" applyFill="1" applyBorder="1" applyAlignment="1" applyProtection="1">
      <alignment horizontal="center" vertical="center"/>
      <protection locked="0"/>
    </xf>
    <xf numFmtId="0" fontId="12" fillId="8" borderId="3" xfId="0" applyFont="1" applyFill="1" applyBorder="1" applyAlignment="1" applyProtection="1">
      <alignment horizontal="center" vertical="center"/>
      <protection locked="0"/>
    </xf>
    <xf numFmtId="0" fontId="14" fillId="8" borderId="2" xfId="0" applyFont="1" applyFill="1" applyBorder="1" applyAlignment="1">
      <alignment horizontal="center" vertical="center"/>
    </xf>
    <xf numFmtId="0" fontId="14" fillId="8" borderId="4" xfId="0" applyFont="1" applyFill="1" applyBorder="1" applyAlignment="1">
      <alignment horizontal="center" vertical="center"/>
    </xf>
    <xf numFmtId="0" fontId="14" fillId="8" borderId="3" xfId="0" applyFont="1" applyFill="1" applyBorder="1" applyAlignment="1">
      <alignment horizontal="center" vertical="center"/>
    </xf>
    <xf numFmtId="0" fontId="10" fillId="8" borderId="2" xfId="0" applyFont="1" applyFill="1" applyBorder="1" applyAlignment="1">
      <alignment horizontal="left" vertical="center"/>
    </xf>
    <xf numFmtId="0" fontId="10" fillId="8" borderId="4" xfId="0" applyFont="1" applyFill="1" applyBorder="1" applyAlignment="1">
      <alignment horizontal="left" vertical="center"/>
    </xf>
    <xf numFmtId="0" fontId="10" fillId="8" borderId="3" xfId="0" applyFont="1" applyFill="1" applyBorder="1" applyAlignment="1">
      <alignment horizontal="left" vertical="center"/>
    </xf>
    <xf numFmtId="0" fontId="12" fillId="8" borderId="2" xfId="0" applyFont="1" applyFill="1" applyBorder="1" applyAlignment="1">
      <alignment horizontal="left" vertical="center"/>
    </xf>
    <xf numFmtId="0" fontId="12" fillId="8" borderId="4" xfId="0" applyFont="1" applyFill="1" applyBorder="1" applyAlignment="1">
      <alignment horizontal="left" vertical="center"/>
    </xf>
    <xf numFmtId="0" fontId="12" fillId="8" borderId="3" xfId="0" applyFont="1" applyFill="1" applyBorder="1" applyAlignment="1">
      <alignment horizontal="left" vertical="center"/>
    </xf>
    <xf numFmtId="0" fontId="9" fillId="8" borderId="1" xfId="0" applyFont="1" applyFill="1" applyBorder="1" applyAlignment="1">
      <alignment horizontal="left" vertical="center"/>
    </xf>
    <xf numFmtId="0" fontId="8" fillId="5" borderId="2" xfId="0" applyFont="1" applyFill="1" applyBorder="1" applyAlignment="1">
      <alignment horizontal="center" vertical="center"/>
    </xf>
    <xf numFmtId="0" fontId="8" fillId="5" borderId="4" xfId="0" applyFont="1" applyFill="1" applyBorder="1" applyAlignment="1">
      <alignment horizontal="center" vertical="center"/>
    </xf>
    <xf numFmtId="0" fontId="8" fillId="5" borderId="3" xfId="0" applyFont="1" applyFill="1" applyBorder="1" applyAlignment="1">
      <alignment horizontal="center" vertical="center"/>
    </xf>
    <xf numFmtId="0" fontId="9" fillId="8" borderId="1" xfId="0" applyFont="1" applyFill="1" applyBorder="1" applyAlignment="1">
      <alignment horizontal="center" vertical="center"/>
    </xf>
    <xf numFmtId="0" fontId="12" fillId="8" borderId="1" xfId="0" applyFont="1" applyFill="1" applyBorder="1" applyAlignment="1">
      <alignment horizontal="center" vertical="center"/>
    </xf>
    <xf numFmtId="0" fontId="6" fillId="8" borderId="1" xfId="0" applyFont="1" applyFill="1" applyBorder="1" applyAlignment="1">
      <alignment horizontal="left" vertical="center" wrapText="1"/>
    </xf>
    <xf numFmtId="0" fontId="14" fillId="6" borderId="1" xfId="0" applyFont="1" applyFill="1" applyBorder="1" applyAlignment="1">
      <alignment horizontal="center" vertical="center"/>
    </xf>
    <xf numFmtId="0" fontId="14" fillId="6" borderId="8" xfId="0" applyFont="1" applyFill="1" applyBorder="1" applyAlignment="1">
      <alignment horizontal="center" vertical="center"/>
    </xf>
    <xf numFmtId="9" fontId="12" fillId="8" borderId="2" xfId="0" applyNumberFormat="1" applyFont="1" applyFill="1" applyBorder="1" applyAlignment="1">
      <alignment horizontal="center" vertical="center" wrapText="1"/>
    </xf>
    <xf numFmtId="9" fontId="12" fillId="8" borderId="3" xfId="0" applyNumberFormat="1" applyFont="1" applyFill="1" applyBorder="1" applyAlignment="1">
      <alignment horizontal="center" vertical="center" wrapText="1"/>
    </xf>
    <xf numFmtId="0" fontId="12" fillId="8" borderId="2" xfId="0" applyFont="1" applyFill="1" applyBorder="1" applyAlignment="1" applyProtection="1">
      <alignment horizontal="center" vertical="center" wrapText="1"/>
      <protection locked="0"/>
    </xf>
    <xf numFmtId="0" fontId="12" fillId="8" borderId="3" xfId="0" applyFont="1" applyFill="1" applyBorder="1" applyAlignment="1" applyProtection="1">
      <alignment horizontal="center" vertical="center" wrapText="1"/>
      <protection locked="0"/>
    </xf>
    <xf numFmtId="0" fontId="12" fillId="2" borderId="1" xfId="0" applyFont="1" applyFill="1" applyBorder="1" applyAlignment="1">
      <alignment horizontal="center" vertical="center"/>
    </xf>
    <xf numFmtId="0" fontId="6" fillId="6" borderId="1" xfId="0" applyFont="1" applyFill="1" applyBorder="1" applyAlignment="1">
      <alignment horizontal="center" vertical="top"/>
    </xf>
    <xf numFmtId="0" fontId="6" fillId="6" borderId="1" xfId="0" applyFont="1" applyFill="1" applyBorder="1" applyAlignment="1">
      <alignment horizontal="center" vertical="top" wrapText="1"/>
    </xf>
    <xf numFmtId="0" fontId="6" fillId="6" borderId="1" xfId="0" applyFont="1" applyFill="1" applyBorder="1" applyAlignment="1">
      <alignment horizontal="center" vertical="center"/>
    </xf>
    <xf numFmtId="0" fontId="9" fillId="8" borderId="5" xfId="0" applyFont="1" applyFill="1" applyBorder="1" applyAlignment="1">
      <alignment horizontal="center" vertical="center" wrapText="1"/>
    </xf>
    <xf numFmtId="0" fontId="9" fillId="8" borderId="7" xfId="0" applyFont="1" applyFill="1" applyBorder="1" applyAlignment="1">
      <alignment horizontal="center" vertical="center" wrapText="1"/>
    </xf>
    <xf numFmtId="0" fontId="9" fillId="8" borderId="6" xfId="0" applyFont="1" applyFill="1" applyBorder="1" applyAlignment="1">
      <alignment horizontal="center" vertical="center" wrapText="1"/>
    </xf>
    <xf numFmtId="0" fontId="12" fillId="2" borderId="2" xfId="0" applyFont="1" applyFill="1" applyBorder="1" applyAlignment="1" applyProtection="1">
      <alignment horizontal="center" vertical="center"/>
      <protection locked="0"/>
    </xf>
    <xf numFmtId="0" fontId="12" fillId="2" borderId="3" xfId="0" applyFont="1" applyFill="1" applyBorder="1" applyAlignment="1" applyProtection="1">
      <alignment horizontal="center" vertical="center"/>
      <protection locked="0"/>
    </xf>
    <xf numFmtId="0" fontId="13" fillId="2" borderId="2" xfId="0" applyFont="1" applyFill="1" applyBorder="1" applyAlignment="1" applyProtection="1">
      <alignment horizontal="center" vertical="center"/>
      <protection locked="0"/>
    </xf>
    <xf numFmtId="0" fontId="13" fillId="2" borderId="3" xfId="0" applyFont="1" applyFill="1" applyBorder="1" applyAlignment="1" applyProtection="1">
      <alignment horizontal="center" vertical="center"/>
      <protection locked="0"/>
    </xf>
    <xf numFmtId="0" fontId="12" fillId="2" borderId="4"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8" borderId="1" xfId="0" applyFont="1" applyFill="1" applyBorder="1" applyAlignment="1">
      <alignment horizontal="center" vertical="center" wrapText="1"/>
    </xf>
    <xf numFmtId="0" fontId="9" fillId="8" borderId="23" xfId="0" applyFont="1" applyFill="1" applyBorder="1" applyAlignment="1">
      <alignment horizontal="center" vertical="center" wrapText="1"/>
    </xf>
    <xf numFmtId="0" fontId="9" fillId="8" borderId="13" xfId="0" applyFont="1" applyFill="1" applyBorder="1" applyAlignment="1">
      <alignment horizontal="center" vertical="center" wrapText="1"/>
    </xf>
    <xf numFmtId="0" fontId="9" fillId="8" borderId="10" xfId="0" applyFont="1" applyFill="1" applyBorder="1" applyAlignment="1">
      <alignment horizontal="center" vertical="center" wrapText="1"/>
    </xf>
    <xf numFmtId="0" fontId="9" fillId="8" borderId="14" xfId="0" applyFont="1" applyFill="1" applyBorder="1" applyAlignment="1">
      <alignment horizontal="center" vertical="center" wrapText="1"/>
    </xf>
    <xf numFmtId="0" fontId="25" fillId="8" borderId="9" xfId="0" applyFont="1" applyFill="1" applyBorder="1" applyAlignment="1">
      <alignment horizontal="center" vertical="center" wrapText="1"/>
    </xf>
    <xf numFmtId="0" fontId="25" fillId="8" borderId="12" xfId="0" applyFont="1" applyFill="1" applyBorder="1" applyAlignment="1">
      <alignment horizontal="center" vertical="center" wrapText="1"/>
    </xf>
    <xf numFmtId="0" fontId="25" fillId="8" borderId="8" xfId="0" applyFont="1" applyFill="1" applyBorder="1" applyAlignment="1">
      <alignment horizontal="center" vertical="center" wrapText="1"/>
    </xf>
    <xf numFmtId="0" fontId="12" fillId="8" borderId="4" xfId="0" applyFont="1" applyFill="1" applyBorder="1" applyAlignment="1">
      <alignment horizontal="center" vertical="center" wrapText="1"/>
    </xf>
    <xf numFmtId="0" fontId="6" fillId="8" borderId="1" xfId="0" applyFont="1" applyFill="1" applyBorder="1" applyAlignment="1">
      <alignment horizontal="center" vertical="top" wrapText="1"/>
    </xf>
    <xf numFmtId="0" fontId="20" fillId="8" borderId="1" xfId="3" applyFill="1" applyBorder="1" applyAlignment="1" applyProtection="1">
      <alignment horizontal="center" vertical="center" wrapText="1"/>
    </xf>
    <xf numFmtId="0" fontId="15" fillId="8" borderId="1"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6" fillId="8" borderId="1" xfId="0" applyFont="1" applyFill="1" applyBorder="1" applyAlignment="1">
      <alignment horizontal="center" vertical="center" wrapText="1"/>
    </xf>
    <xf numFmtId="0" fontId="8" fillId="4" borderId="2" xfId="0" applyFont="1" applyFill="1" applyBorder="1" applyAlignment="1">
      <alignment horizontal="center" vertical="center"/>
    </xf>
    <xf numFmtId="0" fontId="8" fillId="4" borderId="4" xfId="0" applyFont="1" applyFill="1" applyBorder="1" applyAlignment="1">
      <alignment horizontal="center" vertical="center"/>
    </xf>
    <xf numFmtId="0" fontId="8" fillId="4" borderId="3" xfId="0" applyFont="1" applyFill="1" applyBorder="1" applyAlignment="1">
      <alignment horizontal="center" vertical="center"/>
    </xf>
    <xf numFmtId="0" fontId="14" fillId="6" borderId="1" xfId="0" applyFont="1" applyFill="1" applyBorder="1" applyAlignment="1">
      <alignment horizontal="center" vertical="center" wrapText="1"/>
    </xf>
    <xf numFmtId="0" fontId="6" fillId="8" borderId="2" xfId="0" applyFont="1" applyFill="1" applyBorder="1" applyAlignment="1">
      <alignment horizontal="center" vertical="center" wrapText="1"/>
    </xf>
    <xf numFmtId="0" fontId="6" fillId="8" borderId="3" xfId="0" applyFont="1" applyFill="1" applyBorder="1" applyAlignment="1">
      <alignment horizontal="center" vertical="center" wrapText="1"/>
    </xf>
    <xf numFmtId="0" fontId="6" fillId="8" borderId="1" xfId="0" applyFont="1" applyFill="1" applyBorder="1" applyAlignment="1">
      <alignment horizontal="center" vertical="center"/>
    </xf>
    <xf numFmtId="0" fontId="6" fillId="8" borderId="2" xfId="0" applyFont="1" applyFill="1" applyBorder="1" applyAlignment="1">
      <alignment horizontal="center" vertical="center"/>
    </xf>
    <xf numFmtId="0" fontId="6" fillId="8" borderId="3" xfId="0" applyFont="1" applyFill="1" applyBorder="1" applyAlignment="1">
      <alignment horizontal="center" vertical="center"/>
    </xf>
    <xf numFmtId="0" fontId="4" fillId="5"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9" xfId="0" applyFont="1" applyFill="1" applyBorder="1" applyAlignment="1">
      <alignment horizontal="center" vertical="center"/>
    </xf>
    <xf numFmtId="0" fontId="10" fillId="4" borderId="1" xfId="0" applyFont="1" applyFill="1" applyBorder="1" applyAlignment="1">
      <alignment horizontal="center" vertical="center"/>
    </xf>
    <xf numFmtId="0" fontId="10" fillId="4" borderId="8" xfId="0" applyFont="1" applyFill="1" applyBorder="1" applyAlignment="1">
      <alignment horizontal="center" vertical="center"/>
    </xf>
    <xf numFmtId="0" fontId="20" fillId="8" borderId="2" xfId="3" applyFill="1" applyBorder="1" applyAlignment="1" applyProtection="1">
      <alignment horizontal="center" vertical="center"/>
    </xf>
    <xf numFmtId="0" fontId="29" fillId="8" borderId="4" xfId="3" applyFont="1" applyFill="1" applyBorder="1" applyAlignment="1" applyProtection="1">
      <alignment horizontal="center" vertical="center"/>
    </xf>
    <xf numFmtId="0" fontId="29" fillId="8" borderId="3" xfId="3" applyFont="1" applyFill="1" applyBorder="1" applyAlignment="1" applyProtection="1">
      <alignment horizontal="center" vertical="center"/>
    </xf>
    <xf numFmtId="0" fontId="6" fillId="8" borderId="2" xfId="0" applyFont="1" applyFill="1" applyBorder="1" applyAlignment="1">
      <alignment horizontal="center" vertical="top" wrapText="1"/>
    </xf>
    <xf numFmtId="0" fontId="6" fillId="8" borderId="3" xfId="0" applyFont="1" applyFill="1" applyBorder="1" applyAlignment="1">
      <alignment horizontal="center" vertical="top" wrapText="1"/>
    </xf>
    <xf numFmtId="0" fontId="12" fillId="4" borderId="5" xfId="0" applyFont="1" applyFill="1" applyBorder="1" applyAlignment="1">
      <alignment horizontal="center" vertical="top" wrapText="1"/>
    </xf>
    <xf numFmtId="0" fontId="12" fillId="4" borderId="6" xfId="0" applyFont="1" applyFill="1" applyBorder="1" applyAlignment="1">
      <alignment horizontal="center" vertical="top" wrapText="1"/>
    </xf>
    <xf numFmtId="0" fontId="12" fillId="4" borderId="1" xfId="0" applyFont="1" applyFill="1" applyBorder="1" applyAlignment="1">
      <alignment horizontal="center" vertical="center"/>
    </xf>
    <xf numFmtId="0" fontId="30" fillId="8" borderId="2" xfId="0" applyFont="1" applyFill="1" applyBorder="1" applyAlignment="1">
      <alignment horizontal="center" vertical="center"/>
    </xf>
    <xf numFmtId="0" fontId="30" fillId="8" borderId="3" xfId="0" applyFont="1" applyFill="1" applyBorder="1" applyAlignment="1">
      <alignment horizontal="center" vertical="center"/>
    </xf>
    <xf numFmtId="0" fontId="1" fillId="8" borderId="1" xfId="0" applyFont="1" applyFill="1" applyBorder="1" applyAlignment="1">
      <alignment horizontal="center" vertical="center" wrapText="1"/>
    </xf>
    <xf numFmtId="0" fontId="1" fillId="8" borderId="2" xfId="0" applyFont="1" applyFill="1" applyBorder="1" applyAlignment="1">
      <alignment horizontal="left" vertical="center" wrapText="1"/>
    </xf>
    <xf numFmtId="0" fontId="1" fillId="0" borderId="3" xfId="0" applyFont="1" applyBorder="1" applyAlignment="1">
      <alignment horizontal="left" vertical="center"/>
    </xf>
    <xf numFmtId="0" fontId="16" fillId="7" borderId="2" xfId="0" applyFont="1" applyFill="1" applyBorder="1" applyAlignment="1" applyProtection="1">
      <alignment horizontal="center" vertical="center"/>
      <protection locked="0"/>
    </xf>
    <xf numFmtId="0" fontId="16" fillId="7" borderId="4" xfId="0" applyFont="1" applyFill="1" applyBorder="1" applyAlignment="1" applyProtection="1">
      <alignment horizontal="center" vertical="center"/>
      <protection locked="0"/>
    </xf>
    <xf numFmtId="0" fontId="16" fillId="7" borderId="3" xfId="0" applyFont="1" applyFill="1" applyBorder="1" applyAlignment="1" applyProtection="1">
      <alignment horizontal="center" vertical="center"/>
      <protection locked="0"/>
    </xf>
    <xf numFmtId="9" fontId="12" fillId="8" borderId="1" xfId="0" applyNumberFormat="1" applyFont="1" applyFill="1" applyBorder="1" applyAlignment="1">
      <alignment horizontal="center" vertical="center" wrapText="1"/>
    </xf>
    <xf numFmtId="0" fontId="31" fillId="8" borderId="1" xfId="0" applyFont="1" applyFill="1" applyBorder="1" applyAlignment="1">
      <alignment horizontal="center" vertical="center" wrapText="1"/>
    </xf>
    <xf numFmtId="0" fontId="32" fillId="8" borderId="1" xfId="0" applyFont="1" applyFill="1" applyBorder="1" applyAlignment="1">
      <alignment horizontal="center" vertical="center" wrapText="1"/>
    </xf>
    <xf numFmtId="9" fontId="9" fillId="8" borderId="1" xfId="1" applyFont="1" applyFill="1" applyBorder="1" applyAlignment="1">
      <alignment horizontal="center" vertical="center" wrapText="1"/>
    </xf>
    <xf numFmtId="9" fontId="19" fillId="8" borderId="1" xfId="1" applyFont="1" applyFill="1" applyBorder="1" applyAlignment="1">
      <alignment horizontal="center" vertical="center" wrapText="1"/>
    </xf>
    <xf numFmtId="3" fontId="6" fillId="8" borderId="1" xfId="0" applyNumberFormat="1" applyFont="1" applyFill="1" applyBorder="1" applyAlignment="1">
      <alignment horizontal="center" vertical="center"/>
    </xf>
    <xf numFmtId="15" fontId="6" fillId="8" borderId="1" xfId="0" applyNumberFormat="1" applyFont="1" applyFill="1" applyBorder="1" applyAlignment="1">
      <alignment horizontal="center" vertical="center"/>
    </xf>
    <xf numFmtId="165" fontId="6" fillId="8" borderId="1" xfId="2" applyNumberFormat="1" applyFont="1" applyFill="1" applyBorder="1" applyAlignment="1">
      <alignment horizontal="center" vertical="center" wrapText="1"/>
    </xf>
    <xf numFmtId="0" fontId="33" fillId="8" borderId="1" xfId="3" applyFont="1" applyFill="1" applyBorder="1" applyAlignment="1" applyProtection="1">
      <alignment horizontal="left" vertical="center" wrapText="1"/>
    </xf>
    <xf numFmtId="165" fontId="6" fillId="8" borderId="1" xfId="2" applyNumberFormat="1" applyFont="1" applyFill="1" applyBorder="1" applyAlignment="1">
      <alignment horizontal="center" vertical="center"/>
    </xf>
    <xf numFmtId="3" fontId="6" fillId="8" borderId="9" xfId="0" applyNumberFormat="1" applyFont="1" applyFill="1" applyBorder="1" applyAlignment="1">
      <alignment horizontal="center" vertical="center"/>
    </xf>
    <xf numFmtId="15" fontId="6" fillId="8" borderId="9" xfId="0" applyNumberFormat="1" applyFont="1" applyFill="1" applyBorder="1" applyAlignment="1">
      <alignment horizontal="center" vertical="center"/>
    </xf>
    <xf numFmtId="165" fontId="6" fillId="8" borderId="9" xfId="2" applyNumberFormat="1" applyFont="1" applyFill="1" applyBorder="1" applyAlignment="1">
      <alignment horizontal="center" vertical="center"/>
    </xf>
    <xf numFmtId="0" fontId="6" fillId="8" borderId="9" xfId="0" applyFont="1" applyFill="1" applyBorder="1" applyAlignment="1">
      <alignment horizontal="left" vertical="center" wrapText="1"/>
    </xf>
    <xf numFmtId="0" fontId="13" fillId="9" borderId="1" xfId="0" applyFont="1" applyFill="1" applyBorder="1" applyAlignment="1"/>
    <xf numFmtId="0" fontId="13" fillId="9" borderId="1" xfId="0" applyFont="1" applyFill="1" applyBorder="1" applyAlignment="1">
      <alignment wrapText="1"/>
    </xf>
    <xf numFmtId="3" fontId="13" fillId="9" borderId="1" xfId="0" applyNumberFormat="1" applyFont="1" applyFill="1" applyBorder="1" applyAlignment="1"/>
    <xf numFmtId="0" fontId="34" fillId="9" borderId="9" xfId="3" applyFont="1" applyFill="1" applyBorder="1" applyAlignment="1" applyProtection="1">
      <alignment horizontal="center" vertical="center" wrapText="1"/>
    </xf>
    <xf numFmtId="3" fontId="6" fillId="8" borderId="1" xfId="0" applyNumberFormat="1" applyFont="1" applyFill="1" applyBorder="1" applyAlignment="1"/>
    <xf numFmtId="0" fontId="6" fillId="8" borderId="1" xfId="0" applyFont="1" applyFill="1" applyBorder="1" applyAlignment="1">
      <alignment wrapText="1"/>
    </xf>
    <xf numFmtId="0" fontId="13" fillId="8" borderId="1" xfId="0" applyFont="1" applyFill="1" applyBorder="1" applyAlignment="1"/>
    <xf numFmtId="0" fontId="35" fillId="9" borderId="1" xfId="0" applyFont="1" applyFill="1" applyBorder="1">
      <alignment vertical="center"/>
    </xf>
    <xf numFmtId="0" fontId="35" fillId="9" borderId="1" xfId="0" applyFont="1" applyFill="1" applyBorder="1" applyAlignment="1">
      <alignment horizontal="left" vertical="center"/>
    </xf>
    <xf numFmtId="0" fontId="12" fillId="9" borderId="1" xfId="0" applyFont="1" applyFill="1" applyBorder="1" applyAlignment="1">
      <alignment horizontal="right" wrapText="1"/>
    </xf>
    <xf numFmtId="0" fontId="9" fillId="9" borderId="1" xfId="0" applyFont="1" applyFill="1" applyBorder="1">
      <alignment vertical="center"/>
    </xf>
    <xf numFmtId="0" fontId="12" fillId="3" borderId="0" xfId="0" applyFont="1" applyFill="1" applyBorder="1" applyAlignment="1">
      <alignment horizontal="center" vertical="center"/>
    </xf>
    <xf numFmtId="0" fontId="13" fillId="9" borderId="2" xfId="0" applyFont="1" applyFill="1" applyBorder="1" applyAlignment="1">
      <alignment horizontal="center"/>
    </xf>
    <xf numFmtId="0" fontId="13" fillId="9" borderId="4" xfId="0" applyFont="1" applyFill="1" applyBorder="1" applyAlignment="1">
      <alignment horizontal="center"/>
    </xf>
    <xf numFmtId="0" fontId="13" fillId="9" borderId="3" xfId="0" applyFont="1" applyFill="1" applyBorder="1" applyAlignment="1">
      <alignment horizontal="center"/>
    </xf>
    <xf numFmtId="0" fontId="6" fillId="0" borderId="0" xfId="0" applyFont="1" applyAlignment="1"/>
    <xf numFmtId="0" fontId="13" fillId="9" borderId="1" xfId="0" applyFont="1" applyFill="1" applyBorder="1" applyAlignment="1">
      <alignment horizontal="center" vertical="center"/>
    </xf>
    <xf numFmtId="0" fontId="13" fillId="9" borderId="1" xfId="0" applyFont="1" applyFill="1" applyBorder="1" applyAlignment="1">
      <alignment horizontal="center"/>
    </xf>
    <xf numFmtId="9" fontId="13" fillId="9" borderId="1" xfId="0" applyNumberFormat="1" applyFont="1" applyFill="1" applyBorder="1" applyAlignment="1">
      <alignment wrapText="1"/>
    </xf>
    <xf numFmtId="9" fontId="13" fillId="10" borderId="1" xfId="0" applyNumberFormat="1" applyFont="1" applyFill="1" applyBorder="1" applyAlignment="1">
      <alignment horizontal="right" vertical="center"/>
    </xf>
    <xf numFmtId="0" fontId="26" fillId="8" borderId="1" xfId="0" applyFont="1" applyFill="1" applyBorder="1" applyAlignment="1">
      <alignment horizontal="center" vertical="center" wrapText="1"/>
    </xf>
    <xf numFmtId="0" fontId="24" fillId="8" borderId="20" xfId="0" applyFont="1" applyFill="1" applyBorder="1" applyAlignment="1">
      <alignment horizontal="center" vertical="center" wrapText="1"/>
    </xf>
    <xf numFmtId="0" fontId="24" fillId="8" borderId="15" xfId="0" applyFont="1" applyFill="1" applyBorder="1" applyAlignment="1">
      <alignment horizontal="center" vertical="center" wrapText="1"/>
    </xf>
    <xf numFmtId="0" fontId="6" fillId="8" borderId="1" xfId="0" applyFont="1" applyFill="1" applyBorder="1" applyAlignment="1">
      <alignment horizontal="left" wrapText="1"/>
    </xf>
    <xf numFmtId="0" fontId="9" fillId="9" borderId="8" xfId="0" applyFont="1" applyFill="1" applyBorder="1" applyAlignment="1">
      <alignment vertical="top" wrapText="1"/>
    </xf>
    <xf numFmtId="0" fontId="34" fillId="9" borderId="12" xfId="3" applyFont="1" applyFill="1" applyBorder="1" applyAlignment="1" applyProtection="1">
      <alignment horizontal="center" vertical="center" wrapText="1"/>
    </xf>
    <xf numFmtId="0" fontId="34" fillId="9" borderId="12" xfId="3" applyFont="1" applyFill="1" applyBorder="1" applyAlignment="1" applyProtection="1">
      <alignment vertical="center" wrapText="1"/>
    </xf>
  </cellXfs>
  <cellStyles count="4">
    <cellStyle name="Hipervínculo" xfId="3" builtinId="8"/>
    <cellStyle name="Millares" xfId="2" builtinId="3"/>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a:pPr>
            <a:r>
              <a:rPr lang="es-ES"/>
              <a:t>EJECUCION PRESUPUESTARIA</a:t>
            </a:r>
          </a:p>
        </c:rich>
      </c:tx>
      <c:layout>
        <c:manualLayout>
          <c:xMode val="edge"/>
          <c:yMode val="edge"/>
          <c:x val="0.40247959344150042"/>
          <c:y val="6.7872870582681044E-2"/>
        </c:manualLayout>
      </c:layout>
      <c:overlay val="0"/>
    </c:title>
    <c:autoTitleDeleted val="0"/>
    <c:plotArea>
      <c:layout>
        <c:manualLayout>
          <c:layoutTarget val="inner"/>
          <c:xMode val="edge"/>
          <c:yMode val="edge"/>
          <c:x val="0.10700008103394577"/>
          <c:y val="4.6766847165382354E-2"/>
          <c:w val="0.89182596900854261"/>
          <c:h val="0.75725325742125082"/>
        </c:manualLayout>
      </c:layout>
      <c:barChart>
        <c:barDir val="col"/>
        <c:grouping val="clustered"/>
        <c:varyColors val="0"/>
        <c:ser>
          <c:idx val="0"/>
          <c:order val="0"/>
          <c:tx>
            <c:strRef>
              <c:f>'MATRIZ RCC_23'!$E$209</c:f>
              <c:strCache>
                <c:ptCount val="1"/>
                <c:pt idx="0">
                  <c:v>PRESUPUESTADO</c:v>
                </c:pt>
              </c:strCache>
            </c:strRef>
          </c:tx>
          <c:invertIfNegative val="0"/>
          <c:cat>
            <c:multiLvlStrRef>
              <c:f>'MATRIZ RCC_23'!$C$210:$D$215</c:f>
              <c:multiLvlStrCache>
                <c:ptCount val="6"/>
                <c:lvl>
                  <c:pt idx="0">
                    <c:v>SERVICIOS PERSONALES</c:v>
                  </c:pt>
                  <c:pt idx="1">
                    <c:v>SERVICIOS NO PERSONALES</c:v>
                  </c:pt>
                  <c:pt idx="2">
                    <c:v>BIENES DE CONSUMO</c:v>
                  </c:pt>
                  <c:pt idx="3">
                    <c:v>INVERSION FISICA</c:v>
                  </c:pt>
                  <c:pt idx="4">
                    <c:v>TRANSFERENCIAS</c:v>
                  </c:pt>
                  <c:pt idx="5">
                    <c:v>OTROS GASTOS</c:v>
                  </c:pt>
                </c:lvl>
                <c:lvl>
                  <c:pt idx="0">
                    <c:v>100</c:v>
                  </c:pt>
                  <c:pt idx="1">
                    <c:v>200</c:v>
                  </c:pt>
                  <c:pt idx="2">
                    <c:v>300</c:v>
                  </c:pt>
                  <c:pt idx="3">
                    <c:v>500</c:v>
                  </c:pt>
                  <c:pt idx="4">
                    <c:v>800</c:v>
                  </c:pt>
                  <c:pt idx="5">
                    <c:v>900</c:v>
                  </c:pt>
                </c:lvl>
              </c:multiLvlStrCache>
            </c:multiLvlStrRef>
          </c:cat>
          <c:val>
            <c:numRef>
              <c:f>'MATRIZ RCC_23'!$E$210:$E$215</c:f>
              <c:numCache>
                <c:formatCode>#,##0</c:formatCode>
                <c:ptCount val="6"/>
                <c:pt idx="0">
                  <c:v>32844818850</c:v>
                </c:pt>
                <c:pt idx="1">
                  <c:v>11382945920</c:v>
                </c:pt>
                <c:pt idx="2">
                  <c:v>2619295958</c:v>
                </c:pt>
                <c:pt idx="3">
                  <c:v>1189587000</c:v>
                </c:pt>
                <c:pt idx="4">
                  <c:v>340000000</c:v>
                </c:pt>
                <c:pt idx="5">
                  <c:v>150000000</c:v>
                </c:pt>
              </c:numCache>
            </c:numRef>
          </c:val>
        </c:ser>
        <c:ser>
          <c:idx val="1"/>
          <c:order val="1"/>
          <c:tx>
            <c:strRef>
              <c:f>'MATRIZ RCC_23'!$F$209</c:f>
              <c:strCache>
                <c:ptCount val="1"/>
                <c:pt idx="0">
                  <c:v>EJECUTADO</c:v>
                </c:pt>
              </c:strCache>
            </c:strRef>
          </c:tx>
          <c:invertIfNegative val="0"/>
          <c:cat>
            <c:multiLvlStrRef>
              <c:f>'MATRIZ RCC_23'!$C$210:$D$215</c:f>
              <c:multiLvlStrCache>
                <c:ptCount val="6"/>
                <c:lvl>
                  <c:pt idx="0">
                    <c:v>SERVICIOS PERSONALES</c:v>
                  </c:pt>
                  <c:pt idx="1">
                    <c:v>SERVICIOS NO PERSONALES</c:v>
                  </c:pt>
                  <c:pt idx="2">
                    <c:v>BIENES DE CONSUMO</c:v>
                  </c:pt>
                  <c:pt idx="3">
                    <c:v>INVERSION FISICA</c:v>
                  </c:pt>
                  <c:pt idx="4">
                    <c:v>TRANSFERENCIAS</c:v>
                  </c:pt>
                  <c:pt idx="5">
                    <c:v>OTROS GASTOS</c:v>
                  </c:pt>
                </c:lvl>
                <c:lvl>
                  <c:pt idx="0">
                    <c:v>100</c:v>
                  </c:pt>
                  <c:pt idx="1">
                    <c:v>200</c:v>
                  </c:pt>
                  <c:pt idx="2">
                    <c:v>300</c:v>
                  </c:pt>
                  <c:pt idx="3">
                    <c:v>500</c:v>
                  </c:pt>
                  <c:pt idx="4">
                    <c:v>800</c:v>
                  </c:pt>
                  <c:pt idx="5">
                    <c:v>900</c:v>
                  </c:pt>
                </c:lvl>
              </c:multiLvlStrCache>
            </c:multiLvlStrRef>
          </c:cat>
          <c:val>
            <c:numRef>
              <c:f>'MATRIZ RCC_23'!$F$210:$F$215</c:f>
              <c:numCache>
                <c:formatCode>#,##0</c:formatCode>
                <c:ptCount val="6"/>
                <c:pt idx="0">
                  <c:v>7151249481</c:v>
                </c:pt>
                <c:pt idx="1">
                  <c:v>2185284631</c:v>
                </c:pt>
                <c:pt idx="2">
                  <c:v>538827025</c:v>
                </c:pt>
                <c:pt idx="3">
                  <c:v>0</c:v>
                </c:pt>
                <c:pt idx="4">
                  <c:v>0</c:v>
                </c:pt>
                <c:pt idx="5">
                  <c:v>21584000</c:v>
                </c:pt>
              </c:numCache>
            </c:numRef>
          </c:val>
        </c:ser>
        <c:ser>
          <c:idx val="2"/>
          <c:order val="2"/>
          <c:tx>
            <c:strRef>
              <c:f>'MATRIZ RCC_23'!$G$209</c:f>
              <c:strCache>
                <c:ptCount val="1"/>
                <c:pt idx="0">
                  <c:v>SALDOS</c:v>
                </c:pt>
              </c:strCache>
            </c:strRef>
          </c:tx>
          <c:invertIfNegative val="0"/>
          <c:cat>
            <c:multiLvlStrRef>
              <c:f>'MATRIZ RCC_23'!$C$210:$D$215</c:f>
              <c:multiLvlStrCache>
                <c:ptCount val="6"/>
                <c:lvl>
                  <c:pt idx="0">
                    <c:v>SERVICIOS PERSONALES</c:v>
                  </c:pt>
                  <c:pt idx="1">
                    <c:v>SERVICIOS NO PERSONALES</c:v>
                  </c:pt>
                  <c:pt idx="2">
                    <c:v>BIENES DE CONSUMO</c:v>
                  </c:pt>
                  <c:pt idx="3">
                    <c:v>INVERSION FISICA</c:v>
                  </c:pt>
                  <c:pt idx="4">
                    <c:v>TRANSFERENCIAS</c:v>
                  </c:pt>
                  <c:pt idx="5">
                    <c:v>OTROS GASTOS</c:v>
                  </c:pt>
                </c:lvl>
                <c:lvl>
                  <c:pt idx="0">
                    <c:v>100</c:v>
                  </c:pt>
                  <c:pt idx="1">
                    <c:v>200</c:v>
                  </c:pt>
                  <c:pt idx="2">
                    <c:v>300</c:v>
                  </c:pt>
                  <c:pt idx="3">
                    <c:v>500</c:v>
                  </c:pt>
                  <c:pt idx="4">
                    <c:v>800</c:v>
                  </c:pt>
                  <c:pt idx="5">
                    <c:v>900</c:v>
                  </c:pt>
                </c:lvl>
              </c:multiLvlStrCache>
            </c:multiLvlStrRef>
          </c:cat>
          <c:val>
            <c:numRef>
              <c:f>'MATRIZ RCC_23'!$G$210:$G$215</c:f>
              <c:numCache>
                <c:formatCode>#,##0</c:formatCode>
                <c:ptCount val="6"/>
                <c:pt idx="0">
                  <c:v>25693569369</c:v>
                </c:pt>
                <c:pt idx="1">
                  <c:v>9197661289</c:v>
                </c:pt>
                <c:pt idx="2">
                  <c:v>2080468933</c:v>
                </c:pt>
                <c:pt idx="3">
                  <c:v>1189587000</c:v>
                </c:pt>
                <c:pt idx="4">
                  <c:v>340000000</c:v>
                </c:pt>
                <c:pt idx="5">
                  <c:v>128416000</c:v>
                </c:pt>
              </c:numCache>
            </c:numRef>
          </c:val>
        </c:ser>
        <c:dLbls>
          <c:showLegendKey val="0"/>
          <c:showVal val="0"/>
          <c:showCatName val="0"/>
          <c:showSerName val="0"/>
          <c:showPercent val="0"/>
          <c:showBubbleSize val="0"/>
        </c:dLbls>
        <c:gapWidth val="150"/>
        <c:axId val="-799562304"/>
        <c:axId val="-799551424"/>
      </c:barChart>
      <c:catAx>
        <c:axId val="-799562304"/>
        <c:scaling>
          <c:orientation val="minMax"/>
        </c:scaling>
        <c:delete val="0"/>
        <c:axPos val="b"/>
        <c:numFmt formatCode="General" sourceLinked="0"/>
        <c:majorTickMark val="none"/>
        <c:minorTickMark val="none"/>
        <c:tickLblPos val="nextTo"/>
        <c:txPr>
          <a:bodyPr/>
          <a:lstStyle/>
          <a:p>
            <a:pPr>
              <a:defRPr lang="es-ES"/>
            </a:pPr>
            <a:endParaRPr lang="es-PY"/>
          </a:p>
        </c:txPr>
        <c:crossAx val="-799551424"/>
        <c:crosses val="autoZero"/>
        <c:auto val="1"/>
        <c:lblAlgn val="ctr"/>
        <c:lblOffset val="100"/>
        <c:noMultiLvlLbl val="0"/>
      </c:catAx>
      <c:valAx>
        <c:axId val="-799551424"/>
        <c:scaling>
          <c:orientation val="minMax"/>
        </c:scaling>
        <c:delete val="0"/>
        <c:axPos val="l"/>
        <c:majorGridlines/>
        <c:numFmt formatCode="#,##0" sourceLinked="1"/>
        <c:majorTickMark val="none"/>
        <c:minorTickMark val="none"/>
        <c:tickLblPos val="nextTo"/>
        <c:txPr>
          <a:bodyPr/>
          <a:lstStyle/>
          <a:p>
            <a:pPr>
              <a:defRPr lang="es-ES"/>
            </a:pPr>
            <a:endParaRPr lang="es-PY"/>
          </a:p>
        </c:txPr>
        <c:crossAx val="-799562304"/>
        <c:crosses val="autoZero"/>
        <c:crossBetween val="between"/>
      </c:valAx>
      <c:dTable>
        <c:showHorzBorder val="1"/>
        <c:showVertBorder val="1"/>
        <c:showOutline val="1"/>
        <c:showKeys val="1"/>
        <c:txPr>
          <a:bodyPr/>
          <a:lstStyle/>
          <a:p>
            <a:pPr rtl="0">
              <a:defRPr lang="es-ES" b="1"/>
            </a:pPr>
            <a:endParaRPr lang="es-PY"/>
          </a:p>
        </c:txPr>
      </c:dTable>
    </c:plotArea>
    <c:plotVisOnly val="1"/>
    <c:dispBlanksAs val="gap"/>
    <c:showDLblsOverMax val="0"/>
  </c:chart>
  <c:printSettings>
    <c:headerFooter/>
    <c:pageMargins b="0.750000000000004" l="0.70000000000000062" r="0.70000000000000062" t="0.750000000000004"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3.gif"/></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3</xdr:col>
      <xdr:colOff>122464</xdr:colOff>
      <xdr:row>314</xdr:row>
      <xdr:rowOff>68035</xdr:rowOff>
    </xdr:from>
    <xdr:to>
      <xdr:col>6</xdr:col>
      <xdr:colOff>13607</xdr:colOff>
      <xdr:row>315</xdr:row>
      <xdr:rowOff>149678</xdr:rowOff>
    </xdr:to>
    <xdr:cxnSp macro="">
      <xdr:nvCxnSpPr>
        <xdr:cNvPr id="8" name="Conector recto 2"/>
        <xdr:cNvCxnSpPr/>
      </xdr:nvCxnSpPr>
      <xdr:spPr>
        <a:xfrm>
          <a:off x="3646714" y="98420464"/>
          <a:ext cx="5034643" cy="2857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108857</xdr:colOff>
      <xdr:row>314</xdr:row>
      <xdr:rowOff>13607</xdr:rowOff>
    </xdr:from>
    <xdr:to>
      <xdr:col>7</xdr:col>
      <xdr:colOff>1564822</xdr:colOff>
      <xdr:row>315</xdr:row>
      <xdr:rowOff>163285</xdr:rowOff>
    </xdr:to>
    <xdr:cxnSp macro="">
      <xdr:nvCxnSpPr>
        <xdr:cNvPr id="9" name="Conector recto 5"/>
        <xdr:cNvCxnSpPr/>
      </xdr:nvCxnSpPr>
      <xdr:spPr>
        <a:xfrm>
          <a:off x="8776607" y="98366036"/>
          <a:ext cx="3197679" cy="353785"/>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0</xdr:colOff>
      <xdr:row>217</xdr:row>
      <xdr:rowOff>40821</xdr:rowOff>
    </xdr:from>
    <xdr:to>
      <xdr:col>7</xdr:col>
      <xdr:colOff>1605643</xdr:colOff>
      <xdr:row>217</xdr:row>
      <xdr:rowOff>4626428</xdr:rowOff>
    </xdr:to>
    <xdr:graphicFrame macro="">
      <xdr:nvGraphicFramePr>
        <xdr:cNvPr id="15" name="1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314</xdr:row>
      <xdr:rowOff>40822</xdr:rowOff>
    </xdr:from>
    <xdr:to>
      <xdr:col>2</xdr:col>
      <xdr:colOff>1945822</xdr:colOff>
      <xdr:row>315</xdr:row>
      <xdr:rowOff>163286</xdr:rowOff>
    </xdr:to>
    <xdr:cxnSp macro="">
      <xdr:nvCxnSpPr>
        <xdr:cNvPr id="19" name="Conector recto 2"/>
        <xdr:cNvCxnSpPr/>
      </xdr:nvCxnSpPr>
      <xdr:spPr>
        <a:xfrm>
          <a:off x="1469571" y="98393251"/>
          <a:ext cx="1945822" cy="32657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315</xdr:row>
      <xdr:rowOff>0</xdr:rowOff>
    </xdr:from>
    <xdr:to>
      <xdr:col>1</xdr:col>
      <xdr:colOff>1347107</xdr:colOff>
      <xdr:row>315</xdr:row>
      <xdr:rowOff>136071</xdr:rowOff>
    </xdr:to>
    <xdr:cxnSp macro="">
      <xdr:nvCxnSpPr>
        <xdr:cNvPr id="21" name="Conector recto 2"/>
        <xdr:cNvCxnSpPr/>
      </xdr:nvCxnSpPr>
      <xdr:spPr>
        <a:xfrm>
          <a:off x="0" y="98556536"/>
          <a:ext cx="1347107" cy="13607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0</xdr:colOff>
      <xdr:row>230</xdr:row>
      <xdr:rowOff>13608</xdr:rowOff>
    </xdr:from>
    <xdr:to>
      <xdr:col>3</xdr:col>
      <xdr:colOff>1905000</xdr:colOff>
      <xdr:row>230</xdr:row>
      <xdr:rowOff>2789465</xdr:rowOff>
    </xdr:to>
    <xdr:pic>
      <xdr:nvPicPr>
        <xdr:cNvPr id="25" name="24 Imagen"/>
        <xdr:cNvPicPr/>
      </xdr:nvPicPr>
      <xdr:blipFill>
        <a:blip xmlns:r="http://schemas.openxmlformats.org/officeDocument/2006/relationships" r:embed="rId2"/>
        <a:srcRect l="37970" t="38315" r="22534" b="23641"/>
        <a:stretch>
          <a:fillRect/>
        </a:stretch>
      </xdr:blipFill>
      <xdr:spPr bwMode="auto">
        <a:xfrm>
          <a:off x="612321" y="80377394"/>
          <a:ext cx="5429250" cy="2775857"/>
        </a:xfrm>
        <a:prstGeom prst="rect">
          <a:avLst/>
        </a:prstGeom>
        <a:noFill/>
        <a:ln w="9525">
          <a:noFill/>
          <a:miter lim="800000"/>
          <a:headEnd/>
          <a:tailEnd/>
        </a:ln>
      </xdr:spPr>
    </xdr:pic>
    <xdr:clientData/>
  </xdr:twoCellAnchor>
  <xdr:twoCellAnchor editAs="oneCell">
    <xdr:from>
      <xdr:col>4</xdr:col>
      <xdr:colOff>40820</xdr:colOff>
      <xdr:row>230</xdr:row>
      <xdr:rowOff>13608</xdr:rowOff>
    </xdr:from>
    <xdr:to>
      <xdr:col>7</xdr:col>
      <xdr:colOff>1551213</xdr:colOff>
      <xdr:row>231</xdr:row>
      <xdr:rowOff>4928</xdr:rowOff>
    </xdr:to>
    <xdr:pic>
      <xdr:nvPicPr>
        <xdr:cNvPr id="26" name="25 Imagen"/>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5999" y="80377394"/>
          <a:ext cx="6572250" cy="2808000"/>
        </a:xfrm>
        <a:prstGeom prst="rect">
          <a:avLst/>
        </a:prstGeom>
        <a:noFill/>
        <a:ln>
          <a:noFill/>
        </a:ln>
      </xdr:spPr>
    </xdr:pic>
    <xdr:clientData/>
  </xdr:twoCellAnchor>
  <xdr:twoCellAnchor editAs="oneCell">
    <xdr:from>
      <xdr:col>2</xdr:col>
      <xdr:colOff>435428</xdr:colOff>
      <xdr:row>0</xdr:row>
      <xdr:rowOff>0</xdr:rowOff>
    </xdr:from>
    <xdr:to>
      <xdr:col>6</xdr:col>
      <xdr:colOff>393869</xdr:colOff>
      <xdr:row>5</xdr:row>
      <xdr:rowOff>163500</xdr:rowOff>
    </xdr:to>
    <xdr:pic>
      <xdr:nvPicPr>
        <xdr:cNvPr id="2" name="Imagen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517321" y="0"/>
          <a:ext cx="7319905" cy="111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146304</xdr:colOff>
      <xdr:row>62</xdr:row>
      <xdr:rowOff>3048</xdr:rowOff>
    </xdr:to>
    <xdr:pic>
      <xdr:nvPicPr>
        <xdr:cNvPr id="2" name="1 Imagen" descr="DAER.jpg"/>
        <xdr:cNvPicPr>
          <a:picLocks noChangeAspect="1"/>
        </xdr:cNvPicPr>
      </xdr:nvPicPr>
      <xdr:blipFill>
        <a:blip xmlns:r="http://schemas.openxmlformats.org/officeDocument/2006/relationships" r:embed="rId1" cstate="print"/>
        <a:stretch>
          <a:fillRect/>
        </a:stretch>
      </xdr:blipFill>
      <xdr:spPr>
        <a:xfrm>
          <a:off x="0" y="0"/>
          <a:ext cx="7766304" cy="11814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209550</xdr:colOff>
      <xdr:row>30</xdr:row>
      <xdr:rowOff>19050</xdr:rowOff>
    </xdr:to>
    <xdr:pic>
      <xdr:nvPicPr>
        <xdr:cNvPr id="3073" name="Picture 1"/>
        <xdr:cNvPicPr>
          <a:picLocks noChangeAspect="1" noChangeArrowheads="1"/>
        </xdr:cNvPicPr>
      </xdr:nvPicPr>
      <xdr:blipFill>
        <a:blip xmlns:r="http://schemas.openxmlformats.org/officeDocument/2006/relationships" r:embed="rId1"/>
        <a:srcRect/>
        <a:stretch>
          <a:fillRect/>
        </a:stretch>
      </xdr:blipFill>
      <xdr:spPr bwMode="auto">
        <a:xfrm>
          <a:off x="0" y="0"/>
          <a:ext cx="4019550" cy="5734050"/>
        </a:xfrm>
        <a:prstGeom prst="rect">
          <a:avLst/>
        </a:prstGeom>
        <a:noFill/>
      </xdr:spPr>
    </xdr:pic>
    <xdr:clientData/>
  </xdr:twoCellAnchor>
  <xdr:twoCellAnchor editAs="oneCell">
    <xdr:from>
      <xdr:col>5</xdr:col>
      <xdr:colOff>0</xdr:colOff>
      <xdr:row>0</xdr:row>
      <xdr:rowOff>0</xdr:rowOff>
    </xdr:from>
    <xdr:to>
      <xdr:col>10</xdr:col>
      <xdr:colOff>723900</xdr:colOff>
      <xdr:row>30</xdr:row>
      <xdr:rowOff>9525</xdr:rowOff>
    </xdr:to>
    <xdr:pic>
      <xdr:nvPicPr>
        <xdr:cNvPr id="3074" name="Picture 2"/>
        <xdr:cNvPicPr>
          <a:picLocks noChangeAspect="1" noChangeArrowheads="1"/>
        </xdr:cNvPicPr>
      </xdr:nvPicPr>
      <xdr:blipFill>
        <a:blip xmlns:r="http://schemas.openxmlformats.org/officeDocument/2006/relationships" r:embed="rId2"/>
        <a:srcRect/>
        <a:stretch>
          <a:fillRect/>
        </a:stretch>
      </xdr:blipFill>
      <xdr:spPr bwMode="auto">
        <a:xfrm>
          <a:off x="3810000" y="0"/>
          <a:ext cx="4533900" cy="5724525"/>
        </a:xfrm>
        <a:prstGeom prst="rect">
          <a:avLst/>
        </a:prstGeom>
        <a:noFill/>
      </xdr:spPr>
    </xdr:pic>
    <xdr:clientData/>
  </xdr:twoCellAnchor>
  <xdr:twoCellAnchor editAs="oneCell">
    <xdr:from>
      <xdr:col>10</xdr:col>
      <xdr:colOff>761999</xdr:colOff>
      <xdr:row>0</xdr:row>
      <xdr:rowOff>0</xdr:rowOff>
    </xdr:from>
    <xdr:to>
      <xdr:col>16</xdr:col>
      <xdr:colOff>85725</xdr:colOff>
      <xdr:row>31</xdr:row>
      <xdr:rowOff>9524</xdr:rowOff>
    </xdr:to>
    <xdr:pic>
      <xdr:nvPicPr>
        <xdr:cNvPr id="3075" name="Picture 3"/>
        <xdr:cNvPicPr>
          <a:picLocks noChangeAspect="1" noChangeArrowheads="1"/>
        </xdr:cNvPicPr>
      </xdr:nvPicPr>
      <xdr:blipFill>
        <a:blip xmlns:r="http://schemas.openxmlformats.org/officeDocument/2006/relationships" r:embed="rId3"/>
        <a:srcRect/>
        <a:stretch>
          <a:fillRect/>
        </a:stretch>
      </xdr:blipFill>
      <xdr:spPr bwMode="auto">
        <a:xfrm>
          <a:off x="8381999" y="0"/>
          <a:ext cx="3895726" cy="5915024"/>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247650</xdr:colOff>
      <xdr:row>7</xdr:row>
      <xdr:rowOff>47625</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0" y="0"/>
          <a:ext cx="4057650" cy="5419725"/>
        </a:xfrm>
        <a:prstGeom prst="rect">
          <a:avLst/>
        </a:prstGeom>
        <a:noFill/>
      </xdr:spPr>
    </xdr:pic>
    <xdr:clientData/>
  </xdr:twoCellAnchor>
  <xdr:twoCellAnchor editAs="oneCell">
    <xdr:from>
      <xdr:col>5</xdr:col>
      <xdr:colOff>0</xdr:colOff>
      <xdr:row>0</xdr:row>
      <xdr:rowOff>0</xdr:rowOff>
    </xdr:from>
    <xdr:to>
      <xdr:col>9</xdr:col>
      <xdr:colOff>600075</xdr:colOff>
      <xdr:row>3</xdr:row>
      <xdr:rowOff>66675</xdr:rowOff>
    </xdr:to>
    <xdr:pic>
      <xdr:nvPicPr>
        <xdr:cNvPr id="2050" name="Picture 2"/>
        <xdr:cNvPicPr>
          <a:picLocks noChangeAspect="1" noChangeArrowheads="1"/>
        </xdr:cNvPicPr>
      </xdr:nvPicPr>
      <xdr:blipFill>
        <a:blip xmlns:r="http://schemas.openxmlformats.org/officeDocument/2006/relationships" r:embed="rId2"/>
        <a:srcRect/>
        <a:stretch>
          <a:fillRect/>
        </a:stretch>
      </xdr:blipFill>
      <xdr:spPr bwMode="auto">
        <a:xfrm>
          <a:off x="3810000" y="0"/>
          <a:ext cx="3648075" cy="4676775"/>
        </a:xfrm>
        <a:prstGeom prst="rect">
          <a:avLst/>
        </a:prstGeom>
        <a:noFill/>
      </xdr:spPr>
    </xdr:pic>
    <xdr:clientData/>
  </xdr:twoCellAnchor>
  <xdr:twoCellAnchor editAs="oneCell">
    <xdr:from>
      <xdr:col>9</xdr:col>
      <xdr:colOff>0</xdr:colOff>
      <xdr:row>0</xdr:row>
      <xdr:rowOff>0</xdr:rowOff>
    </xdr:from>
    <xdr:to>
      <xdr:col>13</xdr:col>
      <xdr:colOff>371475</xdr:colOff>
      <xdr:row>5</xdr:row>
      <xdr:rowOff>9525</xdr:rowOff>
    </xdr:to>
    <xdr:pic>
      <xdr:nvPicPr>
        <xdr:cNvPr id="3" name="Picture 3"/>
        <xdr:cNvPicPr>
          <a:picLocks noChangeAspect="1" noChangeArrowheads="1"/>
        </xdr:cNvPicPr>
      </xdr:nvPicPr>
      <xdr:blipFill>
        <a:blip xmlns:r="http://schemas.openxmlformats.org/officeDocument/2006/relationships" r:embed="rId3"/>
        <a:srcRect/>
        <a:stretch>
          <a:fillRect/>
        </a:stretch>
      </xdr:blipFill>
      <xdr:spPr bwMode="auto">
        <a:xfrm>
          <a:off x="6858000" y="0"/>
          <a:ext cx="3419475" cy="5000625"/>
        </a:xfrm>
        <a:prstGeom prst="rect">
          <a:avLst/>
        </a:prstGeom>
        <a:noFill/>
      </xdr:spPr>
    </xdr:pic>
    <xdr:clientData/>
  </xdr:twoCellAnchor>
  <xdr:twoCellAnchor editAs="oneCell">
    <xdr:from>
      <xdr:col>13</xdr:col>
      <xdr:colOff>0</xdr:colOff>
      <xdr:row>0</xdr:row>
      <xdr:rowOff>0</xdr:rowOff>
    </xdr:from>
    <xdr:to>
      <xdr:col>18</xdr:col>
      <xdr:colOff>47625</xdr:colOff>
      <xdr:row>5</xdr:row>
      <xdr:rowOff>19050</xdr:rowOff>
    </xdr:to>
    <xdr:pic>
      <xdr:nvPicPr>
        <xdr:cNvPr id="4" name="Picture 4"/>
        <xdr:cNvPicPr>
          <a:picLocks noChangeAspect="1" noChangeArrowheads="1"/>
        </xdr:cNvPicPr>
      </xdr:nvPicPr>
      <xdr:blipFill>
        <a:blip xmlns:r="http://schemas.openxmlformats.org/officeDocument/2006/relationships" r:embed="rId4"/>
        <a:srcRect/>
        <a:stretch>
          <a:fillRect/>
        </a:stretch>
      </xdr:blipFill>
      <xdr:spPr bwMode="auto">
        <a:xfrm>
          <a:off x="9906000" y="0"/>
          <a:ext cx="3857625" cy="5010150"/>
        </a:xfrm>
        <a:prstGeom prst="rect">
          <a:avLst/>
        </a:prstGeom>
        <a:noFill/>
      </xdr:spPr>
    </xdr:pic>
    <xdr:clientData/>
  </xdr:twoCellAnchor>
  <xdr:twoCellAnchor editAs="oneCell">
    <xdr:from>
      <xdr:col>19</xdr:col>
      <xdr:colOff>0</xdr:colOff>
      <xdr:row>0</xdr:row>
      <xdr:rowOff>0</xdr:rowOff>
    </xdr:from>
    <xdr:to>
      <xdr:col>23</xdr:col>
      <xdr:colOff>419100</xdr:colOff>
      <xdr:row>3</xdr:row>
      <xdr:rowOff>47625</xdr:rowOff>
    </xdr:to>
    <xdr:pic>
      <xdr:nvPicPr>
        <xdr:cNvPr id="2053" name="Picture 5"/>
        <xdr:cNvPicPr>
          <a:picLocks noChangeAspect="1" noChangeArrowheads="1"/>
        </xdr:cNvPicPr>
      </xdr:nvPicPr>
      <xdr:blipFill>
        <a:blip xmlns:r="http://schemas.openxmlformats.org/officeDocument/2006/relationships" r:embed="rId5"/>
        <a:srcRect/>
        <a:stretch>
          <a:fillRect/>
        </a:stretch>
      </xdr:blipFill>
      <xdr:spPr bwMode="auto">
        <a:xfrm>
          <a:off x="14478000" y="0"/>
          <a:ext cx="3467100" cy="4657725"/>
        </a:xfrm>
        <a:prstGeom prst="rect">
          <a:avLst/>
        </a:prstGeom>
        <a:noFill/>
      </xdr:spPr>
    </xdr:pic>
    <xdr:clientData/>
  </xdr:twoCellAnchor>
  <xdr:twoCellAnchor editAs="oneCell">
    <xdr:from>
      <xdr:col>23</xdr:col>
      <xdr:colOff>0</xdr:colOff>
      <xdr:row>0</xdr:row>
      <xdr:rowOff>0</xdr:rowOff>
    </xdr:from>
    <xdr:to>
      <xdr:col>27</xdr:col>
      <xdr:colOff>371475</xdr:colOff>
      <xdr:row>2</xdr:row>
      <xdr:rowOff>142875</xdr:rowOff>
    </xdr:to>
    <xdr:pic>
      <xdr:nvPicPr>
        <xdr:cNvPr id="5" name="Picture 6"/>
        <xdr:cNvPicPr>
          <a:picLocks noChangeAspect="1" noChangeArrowheads="1"/>
        </xdr:cNvPicPr>
      </xdr:nvPicPr>
      <xdr:blipFill>
        <a:blip xmlns:r="http://schemas.openxmlformats.org/officeDocument/2006/relationships" r:embed="rId6"/>
        <a:srcRect/>
        <a:stretch>
          <a:fillRect/>
        </a:stretch>
      </xdr:blipFill>
      <xdr:spPr bwMode="auto">
        <a:xfrm>
          <a:off x="17526000" y="0"/>
          <a:ext cx="3419475" cy="4562475"/>
        </a:xfrm>
        <a:prstGeom prst="rect">
          <a:avLst/>
        </a:prstGeom>
        <a:noFill/>
      </xdr:spPr>
    </xdr:pic>
    <xdr:clientData/>
  </xdr:twoCellAnchor>
  <xdr:twoCellAnchor editAs="oneCell">
    <xdr:from>
      <xdr:col>28</xdr:col>
      <xdr:colOff>0</xdr:colOff>
      <xdr:row>0</xdr:row>
      <xdr:rowOff>0</xdr:rowOff>
    </xdr:from>
    <xdr:to>
      <xdr:col>32</xdr:col>
      <xdr:colOff>276225</xdr:colOff>
      <xdr:row>2</xdr:row>
      <xdr:rowOff>180975</xdr:rowOff>
    </xdr:to>
    <xdr:pic>
      <xdr:nvPicPr>
        <xdr:cNvPr id="6" name="Picture 7"/>
        <xdr:cNvPicPr>
          <a:picLocks noChangeAspect="1" noChangeArrowheads="1"/>
        </xdr:cNvPicPr>
      </xdr:nvPicPr>
      <xdr:blipFill>
        <a:blip xmlns:r="http://schemas.openxmlformats.org/officeDocument/2006/relationships" r:embed="rId7"/>
        <a:srcRect/>
        <a:stretch>
          <a:fillRect/>
        </a:stretch>
      </xdr:blipFill>
      <xdr:spPr bwMode="auto">
        <a:xfrm>
          <a:off x="21336000" y="0"/>
          <a:ext cx="3324225" cy="4600575"/>
        </a:xfrm>
        <a:prstGeom prst="rect">
          <a:avLst/>
        </a:prstGeom>
        <a:noFill/>
      </xdr:spPr>
    </xdr:pic>
    <xdr:clientData/>
  </xdr:twoCellAnchor>
  <xdr:twoCellAnchor editAs="oneCell">
    <xdr:from>
      <xdr:col>32</xdr:col>
      <xdr:colOff>0</xdr:colOff>
      <xdr:row>0</xdr:row>
      <xdr:rowOff>0</xdr:rowOff>
    </xdr:from>
    <xdr:to>
      <xdr:col>36</xdr:col>
      <xdr:colOff>285750</xdr:colOff>
      <xdr:row>4</xdr:row>
      <xdr:rowOff>114300</xdr:rowOff>
    </xdr:to>
    <xdr:pic>
      <xdr:nvPicPr>
        <xdr:cNvPr id="7" name="Picture 8"/>
        <xdr:cNvPicPr>
          <a:picLocks noChangeAspect="1" noChangeArrowheads="1"/>
        </xdr:cNvPicPr>
      </xdr:nvPicPr>
      <xdr:blipFill>
        <a:blip xmlns:r="http://schemas.openxmlformats.org/officeDocument/2006/relationships" r:embed="rId8"/>
        <a:srcRect/>
        <a:stretch>
          <a:fillRect/>
        </a:stretch>
      </xdr:blipFill>
      <xdr:spPr bwMode="auto">
        <a:xfrm>
          <a:off x="24384000" y="0"/>
          <a:ext cx="3333750" cy="4914900"/>
        </a:xfrm>
        <a:prstGeom prst="rect">
          <a:avLst/>
        </a:prstGeom>
        <a:noFill/>
      </xdr:spPr>
    </xdr:pic>
    <xdr:clientData/>
  </xdr:twoCellAnchor>
  <xdr:twoCellAnchor editAs="oneCell">
    <xdr:from>
      <xdr:col>37</xdr:col>
      <xdr:colOff>0</xdr:colOff>
      <xdr:row>0</xdr:row>
      <xdr:rowOff>0</xdr:rowOff>
    </xdr:from>
    <xdr:to>
      <xdr:col>41</xdr:col>
      <xdr:colOff>466725</xdr:colOff>
      <xdr:row>4</xdr:row>
      <xdr:rowOff>38100</xdr:rowOff>
    </xdr:to>
    <xdr:pic>
      <xdr:nvPicPr>
        <xdr:cNvPr id="8" name="Picture 9"/>
        <xdr:cNvPicPr>
          <a:picLocks noChangeAspect="1" noChangeArrowheads="1"/>
        </xdr:cNvPicPr>
      </xdr:nvPicPr>
      <xdr:blipFill>
        <a:blip xmlns:r="http://schemas.openxmlformats.org/officeDocument/2006/relationships" r:embed="rId9"/>
        <a:srcRect/>
        <a:stretch>
          <a:fillRect/>
        </a:stretch>
      </xdr:blipFill>
      <xdr:spPr bwMode="auto">
        <a:xfrm>
          <a:off x="28194000" y="0"/>
          <a:ext cx="3514725" cy="4838700"/>
        </a:xfrm>
        <a:prstGeom prst="rect">
          <a:avLst/>
        </a:prstGeom>
        <a:noFill/>
      </xdr:spPr>
    </xdr:pic>
    <xdr:clientData/>
  </xdr:twoCellAnchor>
  <xdr:twoCellAnchor editAs="oneCell">
    <xdr:from>
      <xdr:col>0</xdr:col>
      <xdr:colOff>0</xdr:colOff>
      <xdr:row>8</xdr:row>
      <xdr:rowOff>0</xdr:rowOff>
    </xdr:from>
    <xdr:to>
      <xdr:col>5</xdr:col>
      <xdr:colOff>114300</xdr:colOff>
      <xdr:row>35</xdr:row>
      <xdr:rowOff>47625</xdr:rowOff>
    </xdr:to>
    <xdr:pic>
      <xdr:nvPicPr>
        <xdr:cNvPr id="9" name="Picture 10"/>
        <xdr:cNvPicPr>
          <a:picLocks noChangeAspect="1" noChangeArrowheads="1"/>
        </xdr:cNvPicPr>
      </xdr:nvPicPr>
      <xdr:blipFill>
        <a:blip xmlns:r="http://schemas.openxmlformats.org/officeDocument/2006/relationships" r:embed="rId10"/>
        <a:srcRect/>
        <a:stretch>
          <a:fillRect/>
        </a:stretch>
      </xdr:blipFill>
      <xdr:spPr bwMode="auto">
        <a:xfrm>
          <a:off x="0" y="5562600"/>
          <a:ext cx="3924300" cy="5191125"/>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752475</xdr:colOff>
      <xdr:row>32</xdr:row>
      <xdr:rowOff>28574</xdr:rowOff>
    </xdr:to>
    <xdr:pic>
      <xdr:nvPicPr>
        <xdr:cNvPr id="4097" name="Picture 1"/>
        <xdr:cNvPicPr>
          <a:picLocks noChangeAspect="1" noChangeArrowheads="1"/>
        </xdr:cNvPicPr>
      </xdr:nvPicPr>
      <xdr:blipFill>
        <a:blip xmlns:r="http://schemas.openxmlformats.org/officeDocument/2006/relationships" r:embed="rId1"/>
        <a:srcRect/>
        <a:stretch>
          <a:fillRect/>
        </a:stretch>
      </xdr:blipFill>
      <xdr:spPr bwMode="auto">
        <a:xfrm>
          <a:off x="0" y="0"/>
          <a:ext cx="5324475" cy="6124574"/>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8</xdr:row>
      <xdr:rowOff>190499</xdr:rowOff>
    </xdr:from>
    <xdr:to>
      <xdr:col>6</xdr:col>
      <xdr:colOff>28575</xdr:colOff>
      <xdr:row>38</xdr:row>
      <xdr:rowOff>66674</xdr:rowOff>
    </xdr:to>
    <xdr:pic>
      <xdr:nvPicPr>
        <xdr:cNvPr id="5122" name="Picture 2"/>
        <xdr:cNvPicPr>
          <a:picLocks noChangeAspect="1" noChangeArrowheads="1"/>
        </xdr:cNvPicPr>
      </xdr:nvPicPr>
      <xdr:blipFill>
        <a:blip xmlns:r="http://schemas.openxmlformats.org/officeDocument/2006/relationships" r:embed="rId1"/>
        <a:srcRect/>
        <a:stretch>
          <a:fillRect/>
        </a:stretch>
      </xdr:blipFill>
      <xdr:spPr bwMode="auto">
        <a:xfrm>
          <a:off x="0" y="1714499"/>
          <a:ext cx="4600575" cy="559117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P/Downloads/matriz%20corregida%20primer%20informe%20de%20RC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ensa2/Rendici&#243;n%20de%20Cuentas%202022/Cuarto%20trimestre%202022%20octubre%20a%20diciembre/Matriz%20informe%20Rendici&#243;n%20de%20Cuentas%20-%20Ejercicio%20Fiscal%202022%20-%20Cuarto%20tri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RCC_23"/>
    </sheetNames>
    <sheetDataSet>
      <sheetData sheetId="0">
        <row r="83">
          <cell r="B83">
            <v>5</v>
          </cell>
          <cell r="C83" t="str">
            <v>SI</v>
          </cell>
          <cell r="E83">
            <v>0</v>
          </cell>
        </row>
        <row r="84">
          <cell r="B84">
            <v>15</v>
          </cell>
          <cell r="C84" t="str">
            <v>SI</v>
          </cell>
          <cell r="E84">
            <v>1</v>
          </cell>
        </row>
        <row r="85">
          <cell r="B85">
            <v>4</v>
          </cell>
          <cell r="C85" t="str">
            <v>SI</v>
          </cell>
          <cell r="E85">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147">
          <cell r="B147" t="str">
            <v>Correo electrónico de atención al ciudadano</v>
          </cell>
          <cell r="C147" t="str">
            <v>E-mail habilitado para consultas, reclamos y denuncias</v>
          </cell>
          <cell r="E147" t="str">
            <v>Sección de Contact Center del Departamento de Prensa | Dirección de Gabinete</v>
          </cell>
        </row>
        <row r="148">
          <cell r="B148" t="str">
            <v>Red social Facebook</v>
          </cell>
          <cell r="C148" t="str">
            <v>Página oficial verificada en Facebook</v>
          </cell>
          <cell r="E148" t="str">
            <v>Sección de Medios Digitales del Departamento de Prensa | Dirección de Gabinete</v>
          </cell>
        </row>
        <row r="149">
          <cell r="B149" t="str">
            <v>Red Social Twitter</v>
          </cell>
          <cell r="C149" t="str">
            <v>Cuenta oficial verificada en Twitter</v>
          </cell>
          <cell r="E149" t="str">
            <v>Sección de Medios Digitales del Departamento de Prensa | Dirección de Gabinete</v>
          </cell>
        </row>
        <row r="150">
          <cell r="B150" t="str">
            <v>Portal de Acceso a la Información Pública</v>
          </cell>
          <cell r="C150" t="str">
            <v>Portal de solicitud de información pública del Gobierno Nacional</v>
          </cell>
          <cell r="E150" t="str">
            <v>Dirección de Gabinete</v>
          </cell>
        </row>
        <row r="151">
          <cell r="B151" t="str">
            <v>Portal de Denuncias</v>
          </cell>
          <cell r="C151" t="str">
            <v>Portal de denuncias del Gobierno Nacional</v>
          </cell>
          <cell r="E151" t="str">
            <v>Dirección de Gabinete</v>
          </cell>
        </row>
        <row r="152">
          <cell r="B152" t="str">
            <v>Contact Center</v>
          </cell>
          <cell r="C152" t="str">
            <v>Línea telefónica habilitada para atención</v>
          </cell>
          <cell r="E152" t="str">
            <v>Sección de Contact Center del Departamento de Prensa | Dirección de Gabinete</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informacionpublica.paraguay.gov.py/portal/" TargetMode="External"/><Relationship Id="rId13" Type="http://schemas.openxmlformats.org/officeDocument/2006/relationships/hyperlink" Target="https://informacionpublica.paraguay.gov.py/" TargetMode="External"/><Relationship Id="rId18" Type="http://schemas.openxmlformats.org/officeDocument/2006/relationships/hyperlink" Target="https://www.migraciones.gov.py/index.php/transparencia/5189/detalles/view_express_entity/4" TargetMode="External"/><Relationship Id="rId26" Type="http://schemas.openxmlformats.org/officeDocument/2006/relationships/hyperlink" Target="https://www.migraciones.gov.py/index.php/download_file/1513/0" TargetMode="External"/><Relationship Id="rId3" Type="http://schemas.openxmlformats.org/officeDocument/2006/relationships/hyperlink" Target="https://transparencia.senac.gov.py/portal?institucion=11" TargetMode="External"/><Relationship Id="rId21" Type="http://schemas.openxmlformats.org/officeDocument/2006/relationships/hyperlink" Target="https://www.google.com/url?sa=t&amp;rct=j&amp;q=&amp;esrc=s&amp;source=web&amp;cd=&amp;cad=rja&amp;uact=8&amp;ved=2ahUKEwjPlOK2zbH-AhWUqpUCHdaQDqYQFnoECAoQAQ&amp;url=https%3A%2F%2Fdenuncias.gov.py%2F&amp;usg=AOvVaw0xMC_YZcwKwptxApPkZ_Y2" TargetMode="External"/><Relationship Id="rId7" Type="http://schemas.openxmlformats.org/officeDocument/2006/relationships/hyperlink" Target="https://informacionpublica.paraguay.gov.py/portal/" TargetMode="External"/><Relationship Id="rId12" Type="http://schemas.openxmlformats.org/officeDocument/2006/relationships/hyperlink" Target="https://informacionpublica.paraguay.gov.py/portal/" TargetMode="External"/><Relationship Id="rId17" Type="http://schemas.openxmlformats.org/officeDocument/2006/relationships/hyperlink" Target="mailto:migraciones@migraciones.gov.py" TargetMode="External"/><Relationship Id="rId25" Type="http://schemas.openxmlformats.org/officeDocument/2006/relationships/hyperlink" Target="https://www.migraciones.gov.py/index.php/download_file/1534/0" TargetMode="External"/><Relationship Id="rId2" Type="http://schemas.openxmlformats.org/officeDocument/2006/relationships/hyperlink" Target="https://transparencia.senac.gov.py/portal?institucion=11" TargetMode="External"/><Relationship Id="rId16" Type="http://schemas.openxmlformats.org/officeDocument/2006/relationships/hyperlink" Target="https://www.facebook.com/MigracionesPY/" TargetMode="External"/><Relationship Id="rId20" Type="http://schemas.openxmlformats.org/officeDocument/2006/relationships/hyperlink" Target="https://www.google.com/url?sa=t&amp;rct=j&amp;q=&amp;esrc=s&amp;source=web&amp;cd=&amp;cad=rja&amp;uact=8&amp;ved=2ahUKEwjPlOK2zbH-AhWUqpUCHdaQDqYQFnoECAoQAQ&amp;url=https%3A%2F%2Fdenuncias.gov.py%2F&amp;usg=AOvVaw0xMC_YZcwKwptxApPkZ_Y2" TargetMode="External"/><Relationship Id="rId29" Type="http://schemas.openxmlformats.org/officeDocument/2006/relationships/printerSettings" Target="../printerSettings/printerSettings1.bin"/><Relationship Id="rId1" Type="http://schemas.openxmlformats.org/officeDocument/2006/relationships/hyperlink" Target="https://www.sfp.gov.py/sfp/archivos/documentos/100_Enero_2023_d5lf7wr4.pdf" TargetMode="External"/><Relationship Id="rId6" Type="http://schemas.openxmlformats.org/officeDocument/2006/relationships/hyperlink" Target="https://transparencia.senac.gov.py/portal?institucion=11" TargetMode="External"/><Relationship Id="rId11" Type="http://schemas.openxmlformats.org/officeDocument/2006/relationships/hyperlink" Target="https://informacionpublica.paraguay.gov.py/portal/" TargetMode="External"/><Relationship Id="rId24" Type="http://schemas.openxmlformats.org/officeDocument/2006/relationships/hyperlink" Target="https://www.google.com/url?sa=t&amp;rct=j&amp;q=&amp;esrc=s&amp;source=web&amp;cd=&amp;cad=rja&amp;uact=8&amp;ved=2ahUKEwjPlOK2zbH-AhWUqpUCHdaQDqYQFnoECAoQAQ&amp;url=https%3A%2F%2Fdenuncias.gov.py%2F&amp;usg=AOvVaw0xMC_YZcwKwptxApPkZ_Y2" TargetMode="External"/><Relationship Id="rId5" Type="http://schemas.openxmlformats.org/officeDocument/2006/relationships/hyperlink" Target="https://transparencia.senac.gov.py/portal?institucion=11" TargetMode="External"/><Relationship Id="rId15" Type="http://schemas.openxmlformats.org/officeDocument/2006/relationships/hyperlink" Target="https://twitter.com/MigracionesPY" TargetMode="External"/><Relationship Id="rId23" Type="http://schemas.openxmlformats.org/officeDocument/2006/relationships/hyperlink" Target="https://www.google.com/url?sa=t&amp;rct=j&amp;q=&amp;esrc=s&amp;source=web&amp;cd=&amp;cad=rja&amp;uact=8&amp;ved=2ahUKEwjPlOK2zbH-AhWUqpUCHdaQDqYQFnoECAoQAQ&amp;url=https%3A%2F%2Fdenuncias.gov.py%2F&amp;usg=AOvVaw0xMC_YZcwKwptxApPkZ_Y2" TargetMode="External"/><Relationship Id="rId28" Type="http://schemas.openxmlformats.org/officeDocument/2006/relationships/hyperlink" Target="https://www.migraciones.gov.py/index.php/transparencia/5189/detalles/view_express_entity/4" TargetMode="External"/><Relationship Id="rId10" Type="http://schemas.openxmlformats.org/officeDocument/2006/relationships/hyperlink" Target="https://informacionpublica.paraguay.gov.py/portal/" TargetMode="External"/><Relationship Id="rId19" Type="http://schemas.openxmlformats.org/officeDocument/2006/relationships/hyperlink" Target="https://www.google.com/url?sa=t&amp;rct=j&amp;q=&amp;esrc=s&amp;source=web&amp;cd=&amp;cad=rja&amp;uact=8&amp;ved=2ahUKEwjPlOK2zbH-AhWUqpUCHdaQDqYQFnoECAoQAQ&amp;url=https%3A%2F%2Fdenuncias.gov.py%2F&amp;usg=AOvVaw0xMC_YZcwKwptxApPkZ_Y2" TargetMode="External"/><Relationship Id="rId4" Type="http://schemas.openxmlformats.org/officeDocument/2006/relationships/hyperlink" Target="https://transparencia.senac.gov.py/portal?institucion=11" TargetMode="External"/><Relationship Id="rId9" Type="http://schemas.openxmlformats.org/officeDocument/2006/relationships/hyperlink" Target="https://informacionpublica.paraguay.gov.py/portal/" TargetMode="External"/><Relationship Id="rId14" Type="http://schemas.openxmlformats.org/officeDocument/2006/relationships/hyperlink" Target="http://www.denuncias.gov.py/" TargetMode="External"/><Relationship Id="rId22" Type="http://schemas.openxmlformats.org/officeDocument/2006/relationships/hyperlink" Target="https://www.google.com/url?sa=t&amp;rct=j&amp;q=&amp;esrc=s&amp;source=web&amp;cd=&amp;cad=rja&amp;uact=8&amp;ved=2ahUKEwjPlOK2zbH-AhWUqpUCHdaQDqYQFnoECAoQAQ&amp;url=https%3A%2F%2Fdenuncias.gov.py%2F&amp;usg=AOvVaw0xMC_YZcwKwptxApPkZ_Y2" TargetMode="External"/><Relationship Id="rId27" Type="http://schemas.openxmlformats.org/officeDocument/2006/relationships/hyperlink" Target="https://www.migraciones.gov.py/index.php/download_file/1513/0" TargetMode="External"/><Relationship Id="rId30"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N326"/>
  <sheetViews>
    <sheetView showGridLines="0" tabSelected="1" topLeftCell="A37" zoomScale="70" zoomScaleNormal="70" workbookViewId="0">
      <selection activeCell="H329" sqref="A1:H329"/>
    </sheetView>
  </sheetViews>
  <sheetFormatPr baseColWidth="10" defaultColWidth="9.140625" defaultRowHeight="15"/>
  <cols>
    <col min="1" max="1" width="5.85546875" style="2" customWidth="1"/>
    <col min="2" max="2" width="22" style="2" customWidth="1"/>
    <col min="3" max="3" width="30.85546875" style="2" customWidth="1"/>
    <col min="4" max="4" width="29.7109375" style="2" customWidth="1"/>
    <col min="5" max="5" width="21.7109375" style="2" customWidth="1"/>
    <col min="6" max="6" width="28.140625" style="2" customWidth="1"/>
    <col min="7" max="7" width="26.140625" style="2" customWidth="1"/>
    <col min="8" max="8" width="24.28515625" style="2" customWidth="1"/>
    <col min="9" max="9" width="21.28515625" style="2" customWidth="1"/>
    <col min="10" max="10" width="20.7109375" style="2" customWidth="1"/>
    <col min="11" max="11" width="23.42578125" style="2" customWidth="1"/>
    <col min="12" max="12" width="20.42578125" style="2" customWidth="1"/>
    <col min="13" max="16384" width="9.140625" style="2"/>
  </cols>
  <sheetData>
    <row r="7" spans="2:9" ht="23.25">
      <c r="B7" s="192" t="s">
        <v>85</v>
      </c>
      <c r="C7" s="192"/>
      <c r="D7" s="192"/>
      <c r="E7" s="192"/>
      <c r="F7" s="192"/>
      <c r="G7" s="192"/>
      <c r="H7" s="192"/>
      <c r="I7" s="1"/>
    </row>
    <row r="8" spans="2:9" ht="19.5">
      <c r="B8" s="192"/>
      <c r="C8" s="192"/>
      <c r="D8" s="192"/>
      <c r="E8" s="192"/>
      <c r="F8" s="192"/>
      <c r="G8" s="192"/>
      <c r="H8" s="192"/>
      <c r="I8" s="3"/>
    </row>
    <row r="9" spans="2:9" ht="18.75">
      <c r="B9" s="193" t="s">
        <v>0</v>
      </c>
      <c r="C9" s="194"/>
      <c r="D9" s="194"/>
      <c r="E9" s="194"/>
      <c r="F9" s="194"/>
      <c r="G9" s="194"/>
      <c r="H9" s="194"/>
      <c r="I9" s="4"/>
    </row>
    <row r="10" spans="2:9" ht="18.75">
      <c r="B10" s="24" t="s">
        <v>1</v>
      </c>
      <c r="C10" s="137" t="s">
        <v>190</v>
      </c>
      <c r="D10" s="138"/>
      <c r="E10" s="138"/>
      <c r="F10" s="138"/>
      <c r="G10" s="138"/>
      <c r="H10" s="139"/>
      <c r="I10" s="4"/>
    </row>
    <row r="11" spans="2:9" ht="18.75">
      <c r="B11" s="23" t="s">
        <v>2</v>
      </c>
      <c r="C11" s="25"/>
      <c r="D11" s="140" t="s">
        <v>191</v>
      </c>
      <c r="E11" s="141"/>
      <c r="F11" s="141"/>
      <c r="G11" s="141"/>
      <c r="H11" s="142"/>
      <c r="I11" s="4"/>
    </row>
    <row r="12" spans="2:9" ht="18.75">
      <c r="B12" s="195" t="s">
        <v>3</v>
      </c>
      <c r="C12" s="195"/>
      <c r="D12" s="196"/>
      <c r="E12" s="196"/>
      <c r="F12" s="196"/>
      <c r="G12" s="196"/>
      <c r="H12" s="196"/>
      <c r="I12" s="4"/>
    </row>
    <row r="13" spans="2:9" ht="15" customHeight="1">
      <c r="B13" s="147" t="s">
        <v>189</v>
      </c>
      <c r="C13" s="147"/>
      <c r="D13" s="147"/>
      <c r="E13" s="147"/>
      <c r="F13" s="147"/>
      <c r="G13" s="147"/>
      <c r="H13" s="147"/>
      <c r="I13" s="4"/>
    </row>
    <row r="14" spans="2:9" ht="15" customHeight="1">
      <c r="B14" s="147"/>
      <c r="C14" s="147"/>
      <c r="D14" s="147"/>
      <c r="E14" s="147"/>
      <c r="F14" s="147"/>
      <c r="G14" s="147"/>
      <c r="H14" s="147"/>
      <c r="I14" s="4"/>
    </row>
    <row r="15" spans="2:9" ht="15" customHeight="1">
      <c r="B15" s="147"/>
      <c r="C15" s="147"/>
      <c r="D15" s="147"/>
      <c r="E15" s="147"/>
      <c r="F15" s="147"/>
      <c r="G15" s="147"/>
      <c r="H15" s="147"/>
      <c r="I15" s="4"/>
    </row>
    <row r="16" spans="2:9" ht="12.75" customHeight="1">
      <c r="B16" s="147"/>
      <c r="C16" s="147"/>
      <c r="D16" s="147"/>
      <c r="E16" s="147"/>
      <c r="F16" s="147"/>
      <c r="G16" s="147"/>
      <c r="H16" s="147"/>
      <c r="I16" s="4"/>
    </row>
    <row r="17" spans="2:9" ht="15" hidden="1" customHeight="1">
      <c r="B17" s="147"/>
      <c r="C17" s="147"/>
      <c r="D17" s="147"/>
      <c r="E17" s="147"/>
      <c r="F17" s="147"/>
      <c r="G17" s="147"/>
      <c r="H17" s="147"/>
      <c r="I17" s="4"/>
    </row>
    <row r="18" spans="2:9" ht="15" hidden="1" customHeight="1">
      <c r="B18" s="147"/>
      <c r="C18" s="147"/>
      <c r="D18" s="147"/>
      <c r="E18" s="147"/>
      <c r="F18" s="147"/>
      <c r="G18" s="147"/>
      <c r="H18" s="147"/>
      <c r="I18" s="4"/>
    </row>
    <row r="19" spans="2:9" s="6" customFormat="1" ht="18.75">
      <c r="B19" s="193" t="s">
        <v>74</v>
      </c>
      <c r="C19" s="193"/>
      <c r="D19" s="193"/>
      <c r="E19" s="193"/>
      <c r="F19" s="193"/>
      <c r="G19" s="193"/>
      <c r="H19" s="193"/>
      <c r="I19" s="5"/>
    </row>
    <row r="20" spans="2:9" s="6" customFormat="1" ht="36" customHeight="1">
      <c r="B20" s="197" t="s">
        <v>319</v>
      </c>
      <c r="C20" s="198"/>
      <c r="D20" s="198"/>
      <c r="E20" s="198"/>
      <c r="F20" s="198"/>
      <c r="G20" s="198"/>
      <c r="H20" s="199"/>
      <c r="I20" s="5"/>
    </row>
    <row r="21" spans="2:9" ht="15.75">
      <c r="B21" s="7" t="s">
        <v>4</v>
      </c>
      <c r="C21" s="202" t="s">
        <v>5</v>
      </c>
      <c r="D21" s="203"/>
      <c r="E21" s="204" t="s">
        <v>6</v>
      </c>
      <c r="F21" s="204"/>
      <c r="G21" s="204" t="s">
        <v>7</v>
      </c>
      <c r="H21" s="204"/>
      <c r="I21" s="4"/>
    </row>
    <row r="22" spans="2:9" ht="15.75">
      <c r="B22" s="79">
        <v>1</v>
      </c>
      <c r="C22" s="178" t="s">
        <v>134</v>
      </c>
      <c r="D22" s="178"/>
      <c r="E22" s="189" t="s">
        <v>135</v>
      </c>
      <c r="F22" s="189"/>
      <c r="G22" s="190" t="s">
        <v>136</v>
      </c>
      <c r="H22" s="191"/>
      <c r="I22" s="4"/>
    </row>
    <row r="23" spans="2:9" ht="15.75" customHeight="1">
      <c r="B23" s="79">
        <v>2</v>
      </c>
      <c r="C23" s="178" t="s">
        <v>137</v>
      </c>
      <c r="D23" s="178"/>
      <c r="E23" s="189" t="s">
        <v>138</v>
      </c>
      <c r="F23" s="189"/>
      <c r="G23" s="190" t="s">
        <v>139</v>
      </c>
      <c r="H23" s="191"/>
      <c r="I23" s="4"/>
    </row>
    <row r="24" spans="2:9" ht="15.75" customHeight="1">
      <c r="B24" s="79">
        <v>3</v>
      </c>
      <c r="C24" s="178" t="s">
        <v>140</v>
      </c>
      <c r="D24" s="178"/>
      <c r="E24" s="189" t="s">
        <v>141</v>
      </c>
      <c r="F24" s="189"/>
      <c r="G24" s="190" t="s">
        <v>136</v>
      </c>
      <c r="H24" s="191"/>
      <c r="I24" s="4"/>
    </row>
    <row r="25" spans="2:9" ht="15.75" customHeight="1">
      <c r="B25" s="79">
        <v>4</v>
      </c>
      <c r="C25" s="178" t="s">
        <v>142</v>
      </c>
      <c r="D25" s="178"/>
      <c r="E25" s="189" t="s">
        <v>143</v>
      </c>
      <c r="F25" s="189"/>
      <c r="G25" s="190" t="s">
        <v>139</v>
      </c>
      <c r="H25" s="191"/>
      <c r="I25" s="4"/>
    </row>
    <row r="26" spans="2:9" ht="15.75" customHeight="1">
      <c r="B26" s="79">
        <v>5</v>
      </c>
      <c r="C26" s="178" t="s">
        <v>144</v>
      </c>
      <c r="D26" s="178"/>
      <c r="E26" s="189" t="s">
        <v>145</v>
      </c>
      <c r="F26" s="189"/>
      <c r="G26" s="190" t="s">
        <v>146</v>
      </c>
      <c r="H26" s="191"/>
      <c r="I26" s="4"/>
    </row>
    <row r="27" spans="2:9" ht="15.75">
      <c r="B27" s="79">
        <v>6</v>
      </c>
      <c r="C27" s="178" t="s">
        <v>147</v>
      </c>
      <c r="D27" s="178"/>
      <c r="E27" s="189" t="s">
        <v>148</v>
      </c>
      <c r="F27" s="189"/>
      <c r="G27" s="190" t="s">
        <v>149</v>
      </c>
      <c r="H27" s="191"/>
      <c r="I27" s="4"/>
    </row>
    <row r="28" spans="2:9" ht="15.75">
      <c r="B28" s="79">
        <v>7</v>
      </c>
      <c r="C28" s="178" t="s">
        <v>150</v>
      </c>
      <c r="D28" s="178"/>
      <c r="E28" s="189" t="s">
        <v>151</v>
      </c>
      <c r="F28" s="189"/>
      <c r="G28" s="190" t="s">
        <v>152</v>
      </c>
      <c r="H28" s="191"/>
      <c r="I28" s="4"/>
    </row>
    <row r="29" spans="2:9" ht="15.75" customHeight="1">
      <c r="B29" s="79">
        <v>8</v>
      </c>
      <c r="C29" s="178" t="s">
        <v>153</v>
      </c>
      <c r="D29" s="178"/>
      <c r="E29" s="189" t="s">
        <v>154</v>
      </c>
      <c r="F29" s="189"/>
      <c r="G29" s="190" t="s">
        <v>152</v>
      </c>
      <c r="H29" s="191"/>
      <c r="I29" s="4"/>
    </row>
    <row r="30" spans="2:9" ht="15.75" customHeight="1">
      <c r="B30" s="79">
        <v>9</v>
      </c>
      <c r="C30" s="178" t="s">
        <v>155</v>
      </c>
      <c r="D30" s="178"/>
      <c r="E30" s="178" t="s">
        <v>156</v>
      </c>
      <c r="F30" s="178"/>
      <c r="G30" s="190" t="s">
        <v>157</v>
      </c>
      <c r="H30" s="191"/>
      <c r="I30" s="4"/>
    </row>
    <row r="31" spans="2:9" ht="15.75" customHeight="1">
      <c r="B31" s="79">
        <v>10</v>
      </c>
      <c r="C31" s="205" t="s">
        <v>158</v>
      </c>
      <c r="D31" s="206"/>
      <c r="E31" s="200" t="s">
        <v>159</v>
      </c>
      <c r="F31" s="201"/>
      <c r="G31" s="190" t="s">
        <v>149</v>
      </c>
      <c r="H31" s="191"/>
      <c r="I31" s="4"/>
    </row>
    <row r="32" spans="2:9" ht="15.75">
      <c r="B32" s="79">
        <v>11</v>
      </c>
      <c r="C32" s="189" t="s">
        <v>160</v>
      </c>
      <c r="D32" s="189"/>
      <c r="E32" s="178" t="s">
        <v>161</v>
      </c>
      <c r="F32" s="178"/>
      <c r="G32" s="190" t="s">
        <v>162</v>
      </c>
      <c r="H32" s="191"/>
      <c r="I32" s="4"/>
    </row>
    <row r="33" spans="2:9" ht="15.75" customHeight="1">
      <c r="B33" s="157" t="s">
        <v>59</v>
      </c>
      <c r="C33" s="157"/>
      <c r="D33" s="157"/>
      <c r="E33" s="157"/>
      <c r="F33" s="159" t="s">
        <v>165</v>
      </c>
      <c r="G33" s="159"/>
      <c r="H33" s="159"/>
      <c r="I33" s="4"/>
    </row>
    <row r="34" spans="2:9" ht="15.75" customHeight="1">
      <c r="B34" s="158" t="s">
        <v>61</v>
      </c>
      <c r="C34" s="158"/>
      <c r="D34" s="158"/>
      <c r="E34" s="158"/>
      <c r="F34" s="159" t="s">
        <v>163</v>
      </c>
      <c r="G34" s="159"/>
      <c r="H34" s="159"/>
      <c r="I34" s="4"/>
    </row>
    <row r="35" spans="2:9" ht="15.75" customHeight="1">
      <c r="B35" s="158" t="s">
        <v>60</v>
      </c>
      <c r="C35" s="158"/>
      <c r="D35" s="158"/>
      <c r="E35" s="158"/>
      <c r="F35" s="159" t="s">
        <v>164</v>
      </c>
      <c r="G35" s="159"/>
      <c r="H35" s="159"/>
      <c r="I35" s="4"/>
    </row>
    <row r="36" spans="2:9" s="9" customFormat="1" ht="15.75">
      <c r="B36" s="158" t="s">
        <v>63</v>
      </c>
      <c r="C36" s="158"/>
      <c r="D36" s="158"/>
      <c r="E36" s="158"/>
      <c r="F36" s="159" t="s">
        <v>165</v>
      </c>
      <c r="G36" s="159"/>
      <c r="H36" s="159"/>
      <c r="I36" s="8"/>
    </row>
    <row r="37" spans="2:9" s="9" customFormat="1" ht="15.75">
      <c r="B37" s="4"/>
      <c r="C37" s="4"/>
      <c r="D37" s="4"/>
      <c r="E37" s="4"/>
      <c r="F37" s="2"/>
      <c r="G37" s="2"/>
      <c r="H37" s="2"/>
      <c r="I37" s="8"/>
    </row>
    <row r="38" spans="2:9" s="9" customFormat="1" ht="15.75">
      <c r="B38" s="4"/>
      <c r="C38" s="2"/>
      <c r="D38" s="2"/>
      <c r="E38" s="4"/>
      <c r="F38" s="2"/>
      <c r="G38" s="2"/>
      <c r="H38" s="2"/>
      <c r="I38" s="8"/>
    </row>
    <row r="39" spans="2:9" s="9" customFormat="1" ht="15.75">
      <c r="B39" s="4"/>
      <c r="C39" s="2"/>
      <c r="D39" s="2"/>
      <c r="E39" s="4"/>
      <c r="F39" s="2"/>
      <c r="G39" s="2"/>
      <c r="H39" s="2"/>
      <c r="I39" s="8"/>
    </row>
    <row r="40" spans="2:9" s="9" customFormat="1" ht="15.75">
      <c r="B40" s="4"/>
      <c r="C40" s="2"/>
      <c r="D40" s="2"/>
      <c r="E40" s="4"/>
      <c r="F40" s="2"/>
      <c r="G40" s="2"/>
      <c r="H40" s="2"/>
      <c r="I40" s="8"/>
    </row>
    <row r="41" spans="2:9" s="9" customFormat="1" ht="15.75">
      <c r="B41" s="4"/>
      <c r="C41" s="4"/>
      <c r="D41" s="4"/>
      <c r="E41" s="4"/>
      <c r="F41" s="2"/>
      <c r="G41" s="2"/>
      <c r="H41" s="2"/>
      <c r="I41" s="8"/>
    </row>
    <row r="42" spans="2:9" s="9" customFormat="1" ht="15.75">
      <c r="B42" s="4"/>
      <c r="C42" s="2"/>
      <c r="D42" s="2"/>
      <c r="E42" s="4"/>
      <c r="F42" s="2"/>
      <c r="G42" s="2"/>
      <c r="H42" s="2"/>
      <c r="I42" s="8"/>
    </row>
    <row r="43" spans="2:9" s="9" customFormat="1" ht="15.75">
      <c r="B43" s="4"/>
      <c r="C43" s="2"/>
      <c r="D43" s="2"/>
      <c r="E43" s="4"/>
      <c r="F43" s="2"/>
      <c r="G43" s="2"/>
      <c r="H43" s="2"/>
      <c r="I43" s="8"/>
    </row>
    <row r="44" spans="2:9" ht="15.75" customHeight="1">
      <c r="B44" s="183" t="s">
        <v>97</v>
      </c>
      <c r="C44" s="184"/>
      <c r="D44" s="184"/>
      <c r="E44" s="184"/>
      <c r="F44" s="184"/>
      <c r="G44" s="184"/>
      <c r="H44" s="185"/>
      <c r="I44" s="4"/>
    </row>
    <row r="45" spans="2:9" ht="16.5">
      <c r="B45" s="150" t="s">
        <v>106</v>
      </c>
      <c r="C45" s="150"/>
      <c r="D45" s="150"/>
      <c r="E45" s="150"/>
      <c r="F45" s="150"/>
      <c r="G45" s="150"/>
      <c r="H45" s="150"/>
      <c r="I45" s="4"/>
    </row>
    <row r="46" spans="2:9" ht="31.5" customHeight="1">
      <c r="B46" s="179" t="s">
        <v>320</v>
      </c>
      <c r="C46" s="180"/>
      <c r="D46" s="180"/>
      <c r="E46" s="180"/>
      <c r="F46" s="180"/>
      <c r="G46" s="180"/>
      <c r="H46" s="180"/>
      <c r="I46" s="4"/>
    </row>
    <row r="47" spans="2:9" ht="15.75" customHeight="1">
      <c r="B47" s="186" t="s">
        <v>107</v>
      </c>
      <c r="C47" s="186"/>
      <c r="D47" s="186"/>
      <c r="E47" s="186"/>
      <c r="F47" s="186"/>
      <c r="G47" s="186"/>
      <c r="H47" s="186"/>
      <c r="I47" s="4"/>
    </row>
    <row r="48" spans="2:9" ht="26.25" customHeight="1">
      <c r="B48" s="179" t="s">
        <v>320</v>
      </c>
      <c r="C48" s="180"/>
      <c r="D48" s="180"/>
      <c r="E48" s="180"/>
      <c r="F48" s="180"/>
      <c r="G48" s="180"/>
      <c r="H48" s="180"/>
      <c r="I48" s="4"/>
    </row>
    <row r="49" spans="2:9" ht="31.5">
      <c r="B49" s="19" t="s">
        <v>8</v>
      </c>
      <c r="C49" s="181" t="s">
        <v>75</v>
      </c>
      <c r="D49" s="181"/>
      <c r="E49" s="19" t="s">
        <v>9</v>
      </c>
      <c r="F49" s="181" t="s">
        <v>10</v>
      </c>
      <c r="G49" s="181"/>
      <c r="H49" s="20" t="s">
        <v>11</v>
      </c>
      <c r="I49" s="4"/>
    </row>
    <row r="50" spans="2:9" ht="112.5" customHeight="1">
      <c r="B50" s="55" t="s">
        <v>12</v>
      </c>
      <c r="C50" s="182" t="s">
        <v>124</v>
      </c>
      <c r="D50" s="182"/>
      <c r="E50" s="55" t="s">
        <v>167</v>
      </c>
      <c r="F50" s="182" t="s">
        <v>125</v>
      </c>
      <c r="G50" s="182"/>
      <c r="H50" s="55" t="s">
        <v>311</v>
      </c>
      <c r="I50" s="4"/>
    </row>
    <row r="51" spans="2:9" ht="225" customHeight="1">
      <c r="B51" s="55" t="s">
        <v>13</v>
      </c>
      <c r="C51" s="182" t="s">
        <v>166</v>
      </c>
      <c r="D51" s="182"/>
      <c r="E51" s="55" t="s">
        <v>167</v>
      </c>
      <c r="F51" s="187" t="s">
        <v>168</v>
      </c>
      <c r="G51" s="188"/>
      <c r="H51" s="55" t="s">
        <v>312</v>
      </c>
      <c r="I51" s="4"/>
    </row>
    <row r="52" spans="2:9" ht="117" customHeight="1">
      <c r="B52" s="55" t="s">
        <v>14</v>
      </c>
      <c r="C52" s="182" t="s">
        <v>169</v>
      </c>
      <c r="D52" s="182"/>
      <c r="E52" s="55" t="s">
        <v>167</v>
      </c>
      <c r="F52" s="187" t="s">
        <v>170</v>
      </c>
      <c r="G52" s="188"/>
      <c r="H52" s="55" t="s">
        <v>171</v>
      </c>
      <c r="I52" s="4"/>
    </row>
    <row r="53" spans="2:9" ht="84" customHeight="1">
      <c r="B53" s="55" t="s">
        <v>72</v>
      </c>
      <c r="C53" s="207" t="s">
        <v>298</v>
      </c>
      <c r="D53" s="207"/>
      <c r="E53" s="72" t="s">
        <v>301</v>
      </c>
      <c r="F53" s="208" t="s">
        <v>300</v>
      </c>
      <c r="G53" s="209"/>
      <c r="H53" s="55" t="s">
        <v>299</v>
      </c>
      <c r="I53" s="4"/>
    </row>
    <row r="54" spans="2:9" ht="111" customHeight="1">
      <c r="B54" s="55" t="s">
        <v>73</v>
      </c>
      <c r="C54" s="81" t="s">
        <v>180</v>
      </c>
      <c r="D54" s="81"/>
      <c r="E54" s="38" t="s">
        <v>167</v>
      </c>
      <c r="F54" s="82" t="s">
        <v>181</v>
      </c>
      <c r="G54" s="83"/>
      <c r="H54" s="38" t="s">
        <v>313</v>
      </c>
      <c r="I54" s="4"/>
    </row>
    <row r="55" spans="2:9" ht="78.75" customHeight="1">
      <c r="B55" s="182" t="s">
        <v>321</v>
      </c>
      <c r="C55" s="182"/>
      <c r="D55" s="182"/>
      <c r="E55" s="182"/>
      <c r="F55" s="182"/>
      <c r="G55" s="182"/>
      <c r="H55" s="182"/>
      <c r="I55" s="4"/>
    </row>
    <row r="56" spans="2:9" s="9" customFormat="1" ht="15.75">
      <c r="B56" s="8"/>
      <c r="C56" s="8"/>
      <c r="D56" s="8"/>
      <c r="E56" s="8"/>
      <c r="F56" s="8"/>
      <c r="G56" s="8"/>
      <c r="H56" s="8"/>
      <c r="I56" s="8"/>
    </row>
    <row r="57" spans="2:9" ht="18.75">
      <c r="B57" s="193" t="s">
        <v>98</v>
      </c>
      <c r="C57" s="193"/>
      <c r="D57" s="193"/>
      <c r="E57" s="193"/>
      <c r="F57" s="193"/>
      <c r="G57" s="193"/>
      <c r="H57" s="193"/>
      <c r="I57" s="4"/>
    </row>
    <row r="58" spans="2:9" ht="16.5">
      <c r="B58" s="150" t="s">
        <v>99</v>
      </c>
      <c r="C58" s="150"/>
      <c r="D58" s="150"/>
      <c r="E58" s="150"/>
      <c r="F58" s="150"/>
      <c r="G58" s="150"/>
      <c r="H58" s="150"/>
      <c r="I58" s="4"/>
    </row>
    <row r="59" spans="2:9" ht="15.75">
      <c r="B59" s="10" t="s">
        <v>15</v>
      </c>
      <c r="C59" s="168" t="s">
        <v>62</v>
      </c>
      <c r="D59" s="168"/>
      <c r="E59" s="168"/>
      <c r="F59" s="168" t="s">
        <v>77</v>
      </c>
      <c r="G59" s="168"/>
      <c r="H59" s="168"/>
      <c r="I59" s="4"/>
    </row>
    <row r="60" spans="2:9" ht="15.75">
      <c r="B60" s="36" t="s">
        <v>17</v>
      </c>
      <c r="C60" s="152">
        <v>1</v>
      </c>
      <c r="D60" s="177"/>
      <c r="E60" s="90"/>
      <c r="F60" s="169" t="s">
        <v>192</v>
      </c>
      <c r="G60" s="169"/>
      <c r="H60" s="169"/>
      <c r="I60" s="4"/>
    </row>
    <row r="61" spans="2:9" ht="15.75">
      <c r="B61" s="36" t="s">
        <v>18</v>
      </c>
      <c r="C61" s="152">
        <v>1</v>
      </c>
      <c r="D61" s="177"/>
      <c r="E61" s="90"/>
      <c r="F61" s="169" t="s">
        <v>193</v>
      </c>
      <c r="G61" s="169"/>
      <c r="H61" s="169"/>
      <c r="I61" s="4"/>
    </row>
    <row r="62" spans="2:9" ht="15.75">
      <c r="B62" s="36" t="s">
        <v>19</v>
      </c>
      <c r="C62" s="152">
        <v>1</v>
      </c>
      <c r="D62" s="177"/>
      <c r="E62" s="90"/>
      <c r="F62" s="169" t="s">
        <v>194</v>
      </c>
      <c r="G62" s="169"/>
      <c r="H62" s="169"/>
      <c r="I62" s="4"/>
    </row>
    <row r="63" spans="2:9" ht="15.75">
      <c r="B63" s="36" t="s">
        <v>20</v>
      </c>
      <c r="C63" s="152">
        <v>1</v>
      </c>
      <c r="D63" s="177"/>
      <c r="E63" s="90"/>
      <c r="F63" s="169" t="s">
        <v>195</v>
      </c>
      <c r="G63" s="169"/>
      <c r="H63" s="169"/>
      <c r="I63" s="4"/>
    </row>
    <row r="64" spans="2:9" ht="30.75" customHeight="1">
      <c r="B64" s="36" t="s">
        <v>23</v>
      </c>
      <c r="C64" s="89" t="s">
        <v>196</v>
      </c>
      <c r="D64" s="177"/>
      <c r="E64" s="90"/>
      <c r="F64" s="169"/>
      <c r="G64" s="169"/>
      <c r="H64" s="169"/>
      <c r="I64" s="4"/>
    </row>
    <row r="65" spans="2:9" ht="30" customHeight="1">
      <c r="B65" s="36" t="s">
        <v>24</v>
      </c>
      <c r="C65" s="89" t="s">
        <v>196</v>
      </c>
      <c r="D65" s="177"/>
      <c r="E65" s="90"/>
      <c r="F65" s="169"/>
      <c r="G65" s="169"/>
      <c r="H65" s="169"/>
      <c r="I65" s="4"/>
    </row>
    <row r="66" spans="2:9" ht="15.75">
      <c r="B66" s="36" t="s">
        <v>65</v>
      </c>
      <c r="C66" s="89"/>
      <c r="D66" s="177"/>
      <c r="E66" s="90"/>
      <c r="F66" s="169"/>
      <c r="G66" s="169"/>
      <c r="H66" s="169"/>
      <c r="I66" s="4"/>
    </row>
    <row r="67" spans="2:9" ht="15.75">
      <c r="B67" s="36" t="s">
        <v>66</v>
      </c>
      <c r="C67" s="89"/>
      <c r="D67" s="177"/>
      <c r="E67" s="90"/>
      <c r="F67" s="169"/>
      <c r="G67" s="169"/>
      <c r="H67" s="169"/>
      <c r="I67" s="4"/>
    </row>
    <row r="68" spans="2:9" ht="15.75">
      <c r="B68" s="36" t="s">
        <v>67</v>
      </c>
      <c r="C68" s="89"/>
      <c r="D68" s="177"/>
      <c r="E68" s="90"/>
      <c r="F68" s="169"/>
      <c r="G68" s="169"/>
      <c r="H68" s="169"/>
      <c r="I68" s="4"/>
    </row>
    <row r="69" spans="2:9" ht="15.75">
      <c r="B69" s="36" t="s">
        <v>68</v>
      </c>
      <c r="C69" s="89"/>
      <c r="D69" s="177"/>
      <c r="E69" s="90"/>
      <c r="F69" s="169"/>
      <c r="G69" s="169"/>
      <c r="H69" s="169"/>
      <c r="I69" s="4"/>
    </row>
    <row r="70" spans="2:9" ht="15.75">
      <c r="B70" s="36" t="s">
        <v>69</v>
      </c>
      <c r="C70" s="89"/>
      <c r="D70" s="177"/>
      <c r="E70" s="90"/>
      <c r="F70" s="169"/>
      <c r="G70" s="169"/>
      <c r="H70" s="169"/>
      <c r="I70" s="4"/>
    </row>
    <row r="71" spans="2:9" ht="15.75">
      <c r="B71" s="21" t="s">
        <v>70</v>
      </c>
      <c r="C71" s="89"/>
      <c r="D71" s="177"/>
      <c r="E71" s="90"/>
      <c r="F71" s="169"/>
      <c r="G71" s="169"/>
      <c r="H71" s="169"/>
      <c r="I71" s="4"/>
    </row>
    <row r="72" spans="2:9" ht="45.75" customHeight="1">
      <c r="B72" s="147" t="s">
        <v>84</v>
      </c>
      <c r="C72" s="148"/>
      <c r="D72" s="148"/>
      <c r="E72" s="148"/>
      <c r="F72" s="148"/>
      <c r="G72" s="148"/>
      <c r="H72" s="148"/>
      <c r="I72" s="4"/>
    </row>
    <row r="73" spans="2:9" s="9" customFormat="1" ht="15.75">
      <c r="B73" s="4"/>
      <c r="C73" s="2"/>
      <c r="D73" s="2"/>
      <c r="E73" s="4"/>
      <c r="F73" s="2"/>
      <c r="G73" s="2"/>
      <c r="H73" s="2"/>
      <c r="I73" s="8"/>
    </row>
    <row r="74" spans="2:9" s="9" customFormat="1" ht="15.75">
      <c r="B74" s="4"/>
      <c r="C74" s="2"/>
      <c r="D74" s="2"/>
      <c r="E74" s="4"/>
      <c r="F74" s="2"/>
      <c r="G74" s="2"/>
      <c r="H74" s="2"/>
      <c r="I74" s="8"/>
    </row>
    <row r="75" spans="2:9" s="9" customFormat="1" ht="15.75">
      <c r="B75" s="4"/>
      <c r="C75" s="2"/>
      <c r="D75" s="2"/>
      <c r="E75" s="4"/>
      <c r="F75" s="2"/>
      <c r="G75" s="2"/>
      <c r="H75" s="2"/>
      <c r="I75" s="8"/>
    </row>
    <row r="76" spans="2:9" s="9" customFormat="1" ht="15.75">
      <c r="B76" s="4"/>
      <c r="C76" s="2"/>
      <c r="D76" s="2"/>
      <c r="E76" s="4"/>
      <c r="F76" s="2"/>
      <c r="G76" s="2"/>
      <c r="H76" s="2"/>
      <c r="I76" s="8"/>
    </row>
    <row r="77" spans="2:9" s="9" customFormat="1" ht="15.75">
      <c r="B77" s="4"/>
      <c r="C77" s="2"/>
      <c r="D77" s="2"/>
      <c r="E77" s="4"/>
      <c r="F77" s="2"/>
      <c r="G77" s="2"/>
      <c r="H77" s="2"/>
      <c r="I77" s="8"/>
    </row>
    <row r="78" spans="2:9" s="9" customFormat="1" ht="16.5">
      <c r="B78" s="150" t="s">
        <v>100</v>
      </c>
      <c r="C78" s="150"/>
      <c r="D78" s="150"/>
      <c r="E78" s="150"/>
      <c r="F78" s="150"/>
      <c r="G78" s="150"/>
      <c r="H78" s="150"/>
      <c r="I78" s="8"/>
    </row>
    <row r="79" spans="2:9" ht="15.75">
      <c r="B79" s="10" t="s">
        <v>15</v>
      </c>
      <c r="C79" s="168" t="s">
        <v>16</v>
      </c>
      <c r="D79" s="168"/>
      <c r="E79" s="168"/>
      <c r="F79" s="156" t="s">
        <v>76</v>
      </c>
      <c r="G79" s="156"/>
      <c r="H79" s="156"/>
      <c r="I79" s="4"/>
    </row>
    <row r="80" spans="2:9" ht="15.75">
      <c r="B80" s="36" t="s">
        <v>17</v>
      </c>
      <c r="C80" s="213">
        <v>1</v>
      </c>
      <c r="D80" s="169"/>
      <c r="E80" s="169"/>
      <c r="F80" s="169" t="s">
        <v>197</v>
      </c>
      <c r="G80" s="169"/>
      <c r="H80" s="169"/>
      <c r="I80" s="4"/>
    </row>
    <row r="81" spans="2:9" ht="15.75">
      <c r="B81" s="36" t="s">
        <v>18</v>
      </c>
      <c r="C81" s="213">
        <v>1</v>
      </c>
      <c r="D81" s="169"/>
      <c r="E81" s="169"/>
      <c r="F81" s="169" t="s">
        <v>197</v>
      </c>
      <c r="G81" s="169"/>
      <c r="H81" s="169"/>
      <c r="I81" s="4"/>
    </row>
    <row r="82" spans="2:9" ht="15.75">
      <c r="B82" s="36" t="s">
        <v>19</v>
      </c>
      <c r="C82" s="213">
        <v>1</v>
      </c>
      <c r="D82" s="169"/>
      <c r="E82" s="169"/>
      <c r="F82" s="169" t="s">
        <v>197</v>
      </c>
      <c r="G82" s="169"/>
      <c r="H82" s="169"/>
      <c r="I82" s="4"/>
    </row>
    <row r="83" spans="2:9" ht="15.75">
      <c r="B83" s="36" t="s">
        <v>20</v>
      </c>
      <c r="C83" s="213">
        <v>1</v>
      </c>
      <c r="D83" s="169"/>
      <c r="E83" s="169"/>
      <c r="F83" s="169" t="s">
        <v>197</v>
      </c>
      <c r="G83" s="169"/>
      <c r="H83" s="169"/>
      <c r="I83" s="4"/>
    </row>
    <row r="84" spans="2:9" ht="15.75">
      <c r="B84" s="36" t="s">
        <v>23</v>
      </c>
      <c r="C84" s="213">
        <v>1</v>
      </c>
      <c r="D84" s="169"/>
      <c r="E84" s="169"/>
      <c r="F84" s="169" t="s">
        <v>197</v>
      </c>
      <c r="G84" s="169"/>
      <c r="H84" s="169"/>
      <c r="I84" s="4"/>
    </row>
    <row r="85" spans="2:9" ht="33.75" customHeight="1">
      <c r="B85" s="36" t="s">
        <v>24</v>
      </c>
      <c r="C85" s="169" t="s">
        <v>198</v>
      </c>
      <c r="D85" s="169"/>
      <c r="E85" s="169"/>
      <c r="F85" s="169"/>
      <c r="G85" s="169"/>
      <c r="H85" s="169"/>
      <c r="I85" s="4"/>
    </row>
    <row r="86" spans="2:9" ht="15.75">
      <c r="B86" s="36" t="s">
        <v>65</v>
      </c>
      <c r="C86" s="169"/>
      <c r="D86" s="169"/>
      <c r="E86" s="169"/>
      <c r="F86" s="169"/>
      <c r="G86" s="169"/>
      <c r="H86" s="169"/>
      <c r="I86" s="4"/>
    </row>
    <row r="87" spans="2:9" ht="15.75">
      <c r="B87" s="36" t="s">
        <v>66</v>
      </c>
      <c r="C87" s="169"/>
      <c r="D87" s="169"/>
      <c r="E87" s="169"/>
      <c r="F87" s="169"/>
      <c r="G87" s="169"/>
      <c r="H87" s="169"/>
      <c r="I87" s="4"/>
    </row>
    <row r="88" spans="2:9" ht="15.75">
      <c r="B88" s="36" t="s">
        <v>71</v>
      </c>
      <c r="C88" s="169"/>
      <c r="D88" s="169"/>
      <c r="E88" s="169"/>
      <c r="F88" s="169"/>
      <c r="G88" s="169"/>
      <c r="H88" s="169"/>
      <c r="I88" s="4"/>
    </row>
    <row r="89" spans="2:9" ht="15.75">
      <c r="B89" s="36" t="s">
        <v>68</v>
      </c>
      <c r="C89" s="169"/>
      <c r="D89" s="169"/>
      <c r="E89" s="169"/>
      <c r="F89" s="169"/>
      <c r="G89" s="169"/>
      <c r="H89" s="169"/>
      <c r="I89" s="4"/>
    </row>
    <row r="90" spans="2:9" ht="15.75">
      <c r="B90" s="36" t="s">
        <v>69</v>
      </c>
      <c r="C90" s="169"/>
      <c r="D90" s="169"/>
      <c r="E90" s="169"/>
      <c r="F90" s="169"/>
      <c r="G90" s="169"/>
      <c r="H90" s="169"/>
      <c r="I90" s="4"/>
    </row>
    <row r="91" spans="2:9" ht="15.75">
      <c r="B91" s="36" t="s">
        <v>70</v>
      </c>
      <c r="C91" s="169"/>
      <c r="D91" s="169"/>
      <c r="E91" s="169"/>
      <c r="F91" s="169"/>
      <c r="G91" s="169"/>
      <c r="H91" s="169"/>
      <c r="I91" s="4"/>
    </row>
    <row r="92" spans="2:9" ht="15.75">
      <c r="B92" s="147" t="s">
        <v>84</v>
      </c>
      <c r="C92" s="148"/>
      <c r="D92" s="148"/>
      <c r="E92" s="148"/>
      <c r="F92" s="148"/>
      <c r="G92" s="148"/>
      <c r="H92" s="148"/>
      <c r="I92" s="4"/>
    </row>
    <row r="93" spans="2:9" ht="48" customHeight="1">
      <c r="B93" s="150" t="s">
        <v>101</v>
      </c>
      <c r="C93" s="150"/>
      <c r="D93" s="150"/>
      <c r="E93" s="150"/>
      <c r="F93" s="150"/>
      <c r="G93" s="150"/>
      <c r="H93" s="150"/>
      <c r="I93" s="4"/>
    </row>
    <row r="94" spans="2:9" ht="15.75">
      <c r="B94" s="29" t="s">
        <v>15</v>
      </c>
      <c r="C94" s="29" t="s">
        <v>21</v>
      </c>
      <c r="D94" s="156" t="s">
        <v>22</v>
      </c>
      <c r="E94" s="156"/>
      <c r="F94" s="156" t="s">
        <v>110</v>
      </c>
      <c r="G94" s="156"/>
      <c r="H94" s="13" t="s">
        <v>78</v>
      </c>
      <c r="I94" s="4"/>
    </row>
    <row r="95" spans="2:9" ht="24">
      <c r="B95" s="22" t="s">
        <v>17</v>
      </c>
      <c r="C95" s="34">
        <v>3</v>
      </c>
      <c r="D95" s="122" t="s">
        <v>199</v>
      </c>
      <c r="E95" s="124"/>
      <c r="F95" s="148">
        <v>0</v>
      </c>
      <c r="G95" s="148"/>
      <c r="H95" s="43" t="s">
        <v>200</v>
      </c>
      <c r="I95" s="4"/>
    </row>
    <row r="96" spans="2:9" ht="24">
      <c r="B96" s="22" t="s">
        <v>18</v>
      </c>
      <c r="C96" s="34">
        <v>3</v>
      </c>
      <c r="D96" s="122" t="s">
        <v>199</v>
      </c>
      <c r="E96" s="124"/>
      <c r="F96" s="148">
        <v>0</v>
      </c>
      <c r="G96" s="148"/>
      <c r="H96" s="43" t="s">
        <v>200</v>
      </c>
      <c r="I96" s="4"/>
    </row>
    <row r="97" spans="2:9" ht="24">
      <c r="B97" s="22" t="s">
        <v>19</v>
      </c>
      <c r="C97" s="34">
        <v>1</v>
      </c>
      <c r="D97" s="122" t="s">
        <v>199</v>
      </c>
      <c r="E97" s="124"/>
      <c r="F97" s="148">
        <v>0</v>
      </c>
      <c r="G97" s="148"/>
      <c r="H97" s="43" t="s">
        <v>200</v>
      </c>
      <c r="I97" s="4"/>
    </row>
    <row r="98" spans="2:9" ht="24">
      <c r="B98" s="22" t="s">
        <v>20</v>
      </c>
      <c r="C98" s="34">
        <f>'[1]MATRIZ RCC_23'!B83</f>
        <v>5</v>
      </c>
      <c r="D98" s="122" t="str">
        <f>'[1]MATRIZ RCC_23'!C83</f>
        <v>SI</v>
      </c>
      <c r="E98" s="124"/>
      <c r="F98" s="122">
        <f>'[1]MATRIZ RCC_23'!E83</f>
        <v>0</v>
      </c>
      <c r="G98" s="124"/>
      <c r="H98" s="43" t="s">
        <v>200</v>
      </c>
      <c r="I98" s="4"/>
    </row>
    <row r="99" spans="2:9" ht="24">
      <c r="B99" s="22" t="s">
        <v>23</v>
      </c>
      <c r="C99" s="34">
        <f>'[1]MATRIZ RCC_23'!B84</f>
        <v>15</v>
      </c>
      <c r="D99" s="122" t="str">
        <f>'[1]MATRIZ RCC_23'!C84</f>
        <v>SI</v>
      </c>
      <c r="E99" s="124"/>
      <c r="F99" s="122">
        <f>'[1]MATRIZ RCC_23'!E84</f>
        <v>1</v>
      </c>
      <c r="G99" s="124"/>
      <c r="H99" s="43" t="s">
        <v>200</v>
      </c>
      <c r="I99" s="4"/>
    </row>
    <row r="100" spans="2:9" ht="24">
      <c r="B100" s="22" t="s">
        <v>24</v>
      </c>
      <c r="C100" s="34">
        <f>'[1]MATRIZ RCC_23'!B85</f>
        <v>4</v>
      </c>
      <c r="D100" s="122" t="str">
        <f>'[1]MATRIZ RCC_23'!C85</f>
        <v>SI</v>
      </c>
      <c r="E100" s="124"/>
      <c r="F100" s="122">
        <f>'[1]MATRIZ RCC_23'!E85</f>
        <v>0</v>
      </c>
      <c r="G100" s="124"/>
      <c r="H100" s="43" t="s">
        <v>200</v>
      </c>
      <c r="I100" s="4"/>
    </row>
    <row r="101" spans="2:9" ht="15.75">
      <c r="B101" s="22" t="s">
        <v>65</v>
      </c>
      <c r="C101" s="22"/>
      <c r="D101" s="122"/>
      <c r="E101" s="124"/>
      <c r="F101" s="148"/>
      <c r="G101" s="148"/>
      <c r="H101" s="33"/>
      <c r="I101" s="4"/>
    </row>
    <row r="102" spans="2:9" ht="15.75">
      <c r="B102" s="22" t="s">
        <v>66</v>
      </c>
      <c r="C102" s="22"/>
      <c r="D102" s="122"/>
      <c r="E102" s="124"/>
      <c r="F102" s="148"/>
      <c r="G102" s="148"/>
      <c r="H102" s="33"/>
      <c r="I102" s="4"/>
    </row>
    <row r="103" spans="2:9" ht="15.75">
      <c r="B103" s="22" t="s">
        <v>71</v>
      </c>
      <c r="C103" s="22"/>
      <c r="D103" s="122"/>
      <c r="E103" s="124"/>
      <c r="F103" s="148"/>
      <c r="G103" s="148"/>
      <c r="H103" s="33"/>
      <c r="I103" s="4"/>
    </row>
    <row r="104" spans="2:9" ht="15.75">
      <c r="B104" s="22" t="s">
        <v>68</v>
      </c>
      <c r="C104" s="22"/>
      <c r="D104" s="122"/>
      <c r="E104" s="124"/>
      <c r="F104" s="148"/>
      <c r="G104" s="148"/>
      <c r="H104" s="33"/>
      <c r="I104" s="4"/>
    </row>
    <row r="105" spans="2:9" ht="15.75">
      <c r="B105" s="22" t="s">
        <v>69</v>
      </c>
      <c r="C105" s="22"/>
      <c r="D105" s="122"/>
      <c r="E105" s="124"/>
      <c r="F105" s="148"/>
      <c r="G105" s="148"/>
      <c r="H105" s="33"/>
      <c r="I105" s="4"/>
    </row>
    <row r="106" spans="2:9" ht="15.75">
      <c r="B106" s="22" t="s">
        <v>70</v>
      </c>
      <c r="C106" s="22"/>
      <c r="D106" s="122"/>
      <c r="E106" s="124"/>
      <c r="F106" s="148"/>
      <c r="G106" s="148"/>
      <c r="H106" s="33"/>
      <c r="I106" s="4"/>
    </row>
    <row r="107" spans="2:9" ht="15.75">
      <c r="B107" s="113" t="s">
        <v>84</v>
      </c>
      <c r="C107" s="114"/>
      <c r="D107" s="114"/>
      <c r="E107" s="114"/>
      <c r="F107" s="114"/>
      <c r="G107" s="114"/>
      <c r="H107" s="115"/>
      <c r="I107" s="4"/>
    </row>
    <row r="108" spans="2:9" ht="15.75">
      <c r="B108" s="11"/>
      <c r="C108" s="12"/>
      <c r="D108" s="12"/>
      <c r="E108" s="12"/>
      <c r="F108" s="12"/>
      <c r="G108" s="12"/>
      <c r="H108" s="12"/>
      <c r="I108" s="4"/>
    </row>
    <row r="109" spans="2:9" ht="15.75">
      <c r="B109" s="11"/>
      <c r="C109" s="12"/>
      <c r="D109" s="12"/>
      <c r="E109" s="12"/>
      <c r="F109" s="12"/>
      <c r="G109" s="12"/>
      <c r="H109" s="12"/>
      <c r="I109" s="4"/>
    </row>
    <row r="110" spans="2:9" ht="15.75">
      <c r="B110" s="11"/>
      <c r="C110" s="12"/>
      <c r="D110" s="12"/>
      <c r="E110" s="12"/>
      <c r="F110" s="12"/>
      <c r="G110" s="12"/>
      <c r="H110" s="12"/>
      <c r="I110" s="4"/>
    </row>
    <row r="111" spans="2:9" ht="15.75">
      <c r="B111" s="11"/>
      <c r="C111" s="12"/>
      <c r="D111" s="12"/>
      <c r="E111" s="12"/>
      <c r="F111" s="12"/>
      <c r="G111" s="12"/>
      <c r="H111" s="12"/>
      <c r="I111" s="4"/>
    </row>
    <row r="112" spans="2:9" ht="15.75">
      <c r="B112" s="11"/>
      <c r="C112" s="12"/>
      <c r="D112" s="12"/>
      <c r="E112" s="12"/>
      <c r="F112" s="12"/>
      <c r="G112" s="12"/>
      <c r="H112" s="12"/>
      <c r="I112" s="4"/>
    </row>
    <row r="113" spans="2:9" ht="15.75">
      <c r="B113" s="11"/>
      <c r="C113" s="12"/>
      <c r="D113" s="12"/>
      <c r="E113" s="12"/>
      <c r="F113" s="12"/>
      <c r="G113" s="12"/>
      <c r="H113" s="12"/>
      <c r="I113" s="4"/>
    </row>
    <row r="114" spans="2:9" ht="47.25" customHeight="1">
      <c r="B114" s="150" t="s">
        <v>103</v>
      </c>
      <c r="C114" s="150"/>
      <c r="D114" s="150"/>
      <c r="E114" s="150"/>
      <c r="F114" s="150"/>
      <c r="G114" s="150"/>
      <c r="H114" s="150"/>
      <c r="I114" s="4"/>
    </row>
    <row r="115" spans="2:9" s="9" customFormat="1" ht="47.25">
      <c r="B115" s="27" t="s">
        <v>26</v>
      </c>
      <c r="C115" s="27" t="s">
        <v>27</v>
      </c>
      <c r="D115" s="27" t="s">
        <v>28</v>
      </c>
      <c r="E115" s="27" t="s">
        <v>29</v>
      </c>
      <c r="F115" s="27" t="s">
        <v>30</v>
      </c>
      <c r="G115" s="27" t="s">
        <v>31</v>
      </c>
      <c r="H115" s="26" t="s">
        <v>32</v>
      </c>
      <c r="I115" s="8"/>
    </row>
    <row r="116" spans="2:9" ht="121.5" customHeight="1">
      <c r="B116" s="55" t="s">
        <v>126</v>
      </c>
      <c r="C116" s="28" t="s">
        <v>127</v>
      </c>
      <c r="D116" s="28" t="s">
        <v>128</v>
      </c>
      <c r="E116" s="28" t="s">
        <v>129</v>
      </c>
      <c r="F116" s="30">
        <v>0</v>
      </c>
      <c r="G116" s="28" t="s">
        <v>130</v>
      </c>
      <c r="H116" s="55" t="s">
        <v>315</v>
      </c>
      <c r="I116" s="4"/>
    </row>
    <row r="117" spans="2:9" ht="195" customHeight="1">
      <c r="B117" s="72" t="s">
        <v>178</v>
      </c>
      <c r="C117" s="63" t="s">
        <v>172</v>
      </c>
      <c r="D117" s="63" t="s">
        <v>173</v>
      </c>
      <c r="E117" s="80" t="s">
        <v>174</v>
      </c>
      <c r="F117" s="31">
        <v>0</v>
      </c>
      <c r="G117" s="63" t="s">
        <v>175</v>
      </c>
      <c r="H117" s="32" t="s">
        <v>316</v>
      </c>
    </row>
    <row r="118" spans="2:9" ht="132.75" customHeight="1">
      <c r="B118" s="72" t="s">
        <v>179</v>
      </c>
      <c r="C118" s="63" t="s">
        <v>176</v>
      </c>
      <c r="D118" s="63" t="s">
        <v>177</v>
      </c>
      <c r="E118" s="80" t="s">
        <v>174</v>
      </c>
      <c r="F118" s="31">
        <v>0</v>
      </c>
      <c r="G118" s="80" t="s">
        <v>171</v>
      </c>
      <c r="H118" s="63" t="s">
        <v>171</v>
      </c>
    </row>
    <row r="119" spans="2:9" ht="15.75">
      <c r="B119" s="11"/>
      <c r="C119" s="12"/>
      <c r="D119" s="12"/>
      <c r="E119" s="12"/>
      <c r="F119" s="12"/>
      <c r="G119" s="12"/>
      <c r="H119" s="12"/>
      <c r="I119" s="4"/>
    </row>
    <row r="120" spans="2:9" ht="15.75">
      <c r="B120" s="11"/>
      <c r="C120" s="12"/>
      <c r="D120" s="12"/>
      <c r="E120" s="12"/>
      <c r="F120" s="12"/>
      <c r="G120" s="12"/>
      <c r="H120" s="12"/>
      <c r="I120" s="4"/>
    </row>
    <row r="121" spans="2:9" ht="15.75">
      <c r="B121" s="11"/>
      <c r="C121" s="12"/>
      <c r="D121" s="12"/>
      <c r="E121" s="12"/>
      <c r="F121" s="12"/>
      <c r="G121" s="12"/>
      <c r="H121" s="12"/>
      <c r="I121" s="4"/>
    </row>
    <row r="122" spans="2:9" ht="15.75">
      <c r="B122" s="11"/>
      <c r="C122" s="12"/>
      <c r="D122" s="12"/>
      <c r="E122" s="12"/>
      <c r="F122" s="12"/>
      <c r="G122" s="12"/>
      <c r="H122" s="12"/>
      <c r="I122" s="4"/>
    </row>
    <row r="123" spans="2:9" ht="15.75">
      <c r="B123" s="11"/>
      <c r="C123" s="12"/>
      <c r="D123" s="12"/>
      <c r="E123" s="12"/>
      <c r="F123" s="12"/>
      <c r="G123" s="12"/>
      <c r="H123" s="12"/>
      <c r="I123" s="4"/>
    </row>
    <row r="124" spans="2:9" ht="15.75">
      <c r="B124" s="11"/>
      <c r="C124" s="12"/>
      <c r="D124" s="12"/>
      <c r="E124" s="12"/>
      <c r="F124" s="12"/>
      <c r="G124" s="12"/>
      <c r="H124" s="12"/>
      <c r="I124" s="4"/>
    </row>
    <row r="125" spans="2:9" ht="15.75">
      <c r="B125" s="11"/>
      <c r="C125" s="12"/>
      <c r="D125" s="12"/>
      <c r="E125" s="12"/>
      <c r="F125" s="12"/>
      <c r="G125" s="12"/>
      <c r="H125" s="12"/>
      <c r="I125" s="4"/>
    </row>
    <row r="126" spans="2:9" ht="15.75">
      <c r="B126" s="11"/>
      <c r="C126" s="12"/>
      <c r="D126" s="12"/>
      <c r="E126" s="12"/>
      <c r="F126" s="12"/>
      <c r="G126" s="12"/>
      <c r="H126" s="12"/>
      <c r="I126" s="4"/>
    </row>
    <row r="127" spans="2:9" ht="140.25" customHeight="1">
      <c r="B127" s="44" t="s">
        <v>234</v>
      </c>
      <c r="C127" s="214" t="s">
        <v>233</v>
      </c>
      <c r="D127" s="214" t="s">
        <v>232</v>
      </c>
      <c r="E127" s="59" t="s">
        <v>231</v>
      </c>
      <c r="F127" s="216">
        <v>0.36</v>
      </c>
      <c r="G127" s="215" t="s">
        <v>230</v>
      </c>
      <c r="H127" s="215" t="s">
        <v>229</v>
      </c>
      <c r="I127" s="4"/>
    </row>
    <row r="128" spans="2:9" s="9" customFormat="1" ht="205.5" customHeight="1">
      <c r="B128" s="38" t="s">
        <v>228</v>
      </c>
      <c r="C128" s="38" t="s">
        <v>182</v>
      </c>
      <c r="D128" s="38" t="s">
        <v>183</v>
      </c>
      <c r="E128" s="38" t="s">
        <v>174</v>
      </c>
      <c r="F128" s="217">
        <v>0.37</v>
      </c>
      <c r="G128" s="38" t="s">
        <v>184</v>
      </c>
      <c r="H128" s="38" t="s">
        <v>317</v>
      </c>
      <c r="I128" s="8"/>
    </row>
    <row r="129" spans="2:9" ht="81" customHeight="1">
      <c r="B129" s="160" t="s">
        <v>131</v>
      </c>
      <c r="C129" s="161"/>
      <c r="D129" s="161"/>
      <c r="E129" s="161"/>
      <c r="F129" s="161"/>
      <c r="G129" s="161"/>
      <c r="H129" s="162"/>
      <c r="I129" s="4"/>
    </row>
    <row r="130" spans="2:9" ht="87" customHeight="1">
      <c r="B130" s="174"/>
      <c r="C130" s="248" t="s">
        <v>238</v>
      </c>
      <c r="D130" s="45">
        <v>4414008</v>
      </c>
      <c r="E130" s="46">
        <v>1205117</v>
      </c>
      <c r="F130" s="47">
        <f>SUM(D130:E130)</f>
        <v>5619125</v>
      </c>
      <c r="G130" s="160"/>
      <c r="H130" s="162"/>
      <c r="I130" s="4"/>
    </row>
    <row r="131" spans="2:9" ht="41.25" customHeight="1">
      <c r="B131" s="175"/>
      <c r="C131" s="249" t="s">
        <v>237</v>
      </c>
      <c r="D131" s="48">
        <v>0</v>
      </c>
      <c r="E131" s="49">
        <v>0</v>
      </c>
      <c r="F131" s="50">
        <v>0</v>
      </c>
      <c r="G131" s="170"/>
      <c r="H131" s="171"/>
      <c r="I131" s="4"/>
    </row>
    <row r="132" spans="2:9" ht="47.25">
      <c r="B132" s="175"/>
      <c r="C132" s="249" t="s">
        <v>236</v>
      </c>
      <c r="D132" s="48">
        <v>92556807</v>
      </c>
      <c r="E132" s="49">
        <v>6848863</v>
      </c>
      <c r="F132" s="50">
        <f>SUM(D132:E132)</f>
        <v>99405670</v>
      </c>
      <c r="G132" s="170"/>
      <c r="H132" s="171"/>
      <c r="I132" s="4"/>
    </row>
    <row r="133" spans="2:9" ht="18.75">
      <c r="B133" s="176"/>
      <c r="C133" s="51" t="s">
        <v>235</v>
      </c>
      <c r="D133" s="52">
        <f>SUM(D130:D132)</f>
        <v>96970815</v>
      </c>
      <c r="E133" s="53">
        <f>SUM(E130:E132)</f>
        <v>8053980</v>
      </c>
      <c r="F133" s="54">
        <f>SUM(F130:F132)</f>
        <v>105024795</v>
      </c>
      <c r="G133" s="172"/>
      <c r="H133" s="173"/>
      <c r="I133" s="4"/>
    </row>
    <row r="134" spans="2:9" ht="15.75">
      <c r="B134" s="11"/>
      <c r="C134" s="12"/>
      <c r="D134" s="12"/>
      <c r="E134" s="12"/>
      <c r="F134" s="12"/>
      <c r="G134" s="12"/>
      <c r="H134" s="12"/>
      <c r="I134" s="4"/>
    </row>
    <row r="135" spans="2:9" ht="15.75">
      <c r="B135" s="11"/>
      <c r="C135" s="12"/>
      <c r="D135" s="12"/>
      <c r="E135" s="12"/>
      <c r="F135" s="12"/>
      <c r="G135" s="12"/>
      <c r="H135" s="12"/>
      <c r="I135" s="4"/>
    </row>
    <row r="136" spans="2:9" ht="15.75">
      <c r="B136" s="11"/>
      <c r="C136" s="12"/>
      <c r="D136" s="12"/>
      <c r="E136" s="12"/>
      <c r="F136" s="12"/>
      <c r="G136" s="12"/>
      <c r="H136" s="12"/>
      <c r="I136" s="4"/>
    </row>
    <row r="137" spans="2:9" ht="11.25" customHeight="1">
      <c r="B137" s="11"/>
      <c r="C137" s="12"/>
      <c r="D137" s="12"/>
      <c r="E137" s="12"/>
      <c r="F137" s="12"/>
      <c r="G137" s="12"/>
      <c r="H137" s="12"/>
      <c r="I137" s="4"/>
    </row>
    <row r="138" spans="2:9" ht="22.5" customHeight="1">
      <c r="B138" s="151" t="s">
        <v>104</v>
      </c>
      <c r="C138" s="151"/>
      <c r="D138" s="151"/>
      <c r="E138" s="151"/>
      <c r="F138" s="151"/>
      <c r="G138" s="151"/>
      <c r="H138" s="151"/>
      <c r="I138" s="4"/>
    </row>
    <row r="139" spans="2:9" s="9" customFormat="1" ht="36" customHeight="1">
      <c r="B139" s="13" t="s">
        <v>33</v>
      </c>
      <c r="C139" s="13" t="s">
        <v>34</v>
      </c>
      <c r="D139" s="14" t="s">
        <v>80</v>
      </c>
      <c r="E139" s="13" t="s">
        <v>35</v>
      </c>
      <c r="F139" s="13" t="s">
        <v>36</v>
      </c>
      <c r="G139" s="10" t="s">
        <v>37</v>
      </c>
      <c r="H139" s="13" t="s">
        <v>38</v>
      </c>
      <c r="I139" s="8"/>
    </row>
    <row r="140" spans="2:9" ht="69.75" customHeight="1">
      <c r="B140" s="218">
        <v>430813</v>
      </c>
      <c r="C140" s="60">
        <v>333</v>
      </c>
      <c r="D140" s="219">
        <v>45035</v>
      </c>
      <c r="E140" s="220">
        <v>734250000</v>
      </c>
      <c r="F140" s="75" t="s">
        <v>227</v>
      </c>
      <c r="G140" s="80" t="s">
        <v>210</v>
      </c>
      <c r="H140" s="221" t="s">
        <v>226</v>
      </c>
      <c r="I140" s="4"/>
    </row>
    <row r="141" spans="2:9" ht="67.5" customHeight="1">
      <c r="B141" s="218">
        <v>431187</v>
      </c>
      <c r="C141" s="60">
        <v>543</v>
      </c>
      <c r="D141" s="219">
        <v>45049</v>
      </c>
      <c r="E141" s="222">
        <v>216000000</v>
      </c>
      <c r="F141" s="75" t="s">
        <v>225</v>
      </c>
      <c r="G141" s="80" t="s">
        <v>210</v>
      </c>
      <c r="H141" s="221" t="s">
        <v>224</v>
      </c>
    </row>
    <row r="142" spans="2:9" ht="66.75" customHeight="1">
      <c r="B142" s="218">
        <v>431438</v>
      </c>
      <c r="C142" s="60">
        <v>334</v>
      </c>
      <c r="D142" s="219">
        <v>45071</v>
      </c>
      <c r="E142" s="222">
        <v>79000000</v>
      </c>
      <c r="F142" s="75" t="s">
        <v>223</v>
      </c>
      <c r="G142" s="80" t="s">
        <v>210</v>
      </c>
      <c r="H142" s="221" t="s">
        <v>222</v>
      </c>
    </row>
    <row r="143" spans="2:9" ht="54.75" customHeight="1">
      <c r="B143" s="218">
        <v>429131</v>
      </c>
      <c r="C143" s="60">
        <v>342</v>
      </c>
      <c r="D143" s="219">
        <v>45077</v>
      </c>
      <c r="E143" s="222">
        <v>129000000</v>
      </c>
      <c r="F143" s="75" t="s">
        <v>221</v>
      </c>
      <c r="G143" s="80" t="s">
        <v>210</v>
      </c>
      <c r="H143" s="221" t="s">
        <v>219</v>
      </c>
    </row>
    <row r="144" spans="2:9" ht="60" customHeight="1">
      <c r="B144" s="218">
        <v>429131</v>
      </c>
      <c r="C144" s="60">
        <v>342</v>
      </c>
      <c r="D144" s="219">
        <v>45077</v>
      </c>
      <c r="E144" s="222">
        <v>55500000</v>
      </c>
      <c r="F144" s="75" t="s">
        <v>220</v>
      </c>
      <c r="G144" s="80" t="s">
        <v>210</v>
      </c>
      <c r="H144" s="221" t="s">
        <v>219</v>
      </c>
    </row>
    <row r="145" spans="2:9" ht="61.5" customHeight="1">
      <c r="B145" s="218">
        <v>422091</v>
      </c>
      <c r="C145" s="60">
        <v>268</v>
      </c>
      <c r="D145" s="219">
        <v>45056</v>
      </c>
      <c r="E145" s="222">
        <v>10020000</v>
      </c>
      <c r="F145" s="75" t="s">
        <v>218</v>
      </c>
      <c r="G145" s="80" t="s">
        <v>210</v>
      </c>
      <c r="H145" s="221" t="s">
        <v>217</v>
      </c>
    </row>
    <row r="146" spans="2:9" ht="29.25" customHeight="1">
      <c r="B146" s="218">
        <v>431688</v>
      </c>
      <c r="C146" s="60">
        <v>251</v>
      </c>
      <c r="D146" s="219">
        <v>45103</v>
      </c>
      <c r="E146" s="222">
        <v>79200000</v>
      </c>
      <c r="F146" s="75" t="s">
        <v>216</v>
      </c>
      <c r="G146" s="80" t="s">
        <v>210</v>
      </c>
      <c r="H146" s="221"/>
      <c r="I146" s="4"/>
    </row>
    <row r="147" spans="2:9" s="9" customFormat="1" ht="65.25" customHeight="1">
      <c r="B147" s="218">
        <v>431692</v>
      </c>
      <c r="C147" s="60">
        <v>251</v>
      </c>
      <c r="D147" s="219">
        <v>45103</v>
      </c>
      <c r="E147" s="222">
        <v>96000000</v>
      </c>
      <c r="F147" s="75" t="s">
        <v>215</v>
      </c>
      <c r="G147" s="80" t="s">
        <v>210</v>
      </c>
      <c r="H147" s="221" t="s">
        <v>214</v>
      </c>
      <c r="I147" s="8"/>
    </row>
    <row r="148" spans="2:9" s="9" customFormat="1" ht="60.75" customHeight="1">
      <c r="B148" s="218">
        <v>431708</v>
      </c>
      <c r="C148" s="60">
        <v>251</v>
      </c>
      <c r="D148" s="219">
        <v>45103</v>
      </c>
      <c r="E148" s="222">
        <v>52800000</v>
      </c>
      <c r="F148" s="75" t="s">
        <v>213</v>
      </c>
      <c r="G148" s="80" t="s">
        <v>210</v>
      </c>
      <c r="H148" s="221" t="s">
        <v>212</v>
      </c>
      <c r="I148" s="8"/>
    </row>
    <row r="149" spans="2:9" ht="11.25" customHeight="1">
      <c r="B149" s="11"/>
      <c r="C149" s="12"/>
      <c r="D149" s="12"/>
      <c r="E149" s="12"/>
      <c r="F149" s="12"/>
      <c r="G149" s="12"/>
      <c r="H149" s="12"/>
      <c r="I149" s="4"/>
    </row>
    <row r="150" spans="2:9" ht="11.25" customHeight="1">
      <c r="B150" s="11"/>
      <c r="C150" s="12"/>
      <c r="D150" s="12"/>
      <c r="E150" s="12"/>
      <c r="F150" s="12"/>
      <c r="G150" s="12"/>
      <c r="H150" s="12"/>
      <c r="I150" s="4"/>
    </row>
    <row r="151" spans="2:9" ht="11.25" customHeight="1">
      <c r="B151" s="11"/>
      <c r="C151" s="12"/>
      <c r="D151" s="12"/>
      <c r="E151" s="12"/>
      <c r="F151" s="12"/>
      <c r="G151" s="12"/>
      <c r="H151" s="12"/>
      <c r="I151" s="4"/>
    </row>
    <row r="152" spans="2:9" ht="11.25" customHeight="1">
      <c r="B152" s="11"/>
      <c r="C152" s="12"/>
      <c r="D152" s="12"/>
      <c r="E152" s="12"/>
      <c r="F152" s="12"/>
      <c r="G152" s="12"/>
      <c r="H152" s="12"/>
      <c r="I152" s="4"/>
    </row>
    <row r="153" spans="2:9" ht="11.25" customHeight="1">
      <c r="B153" s="11"/>
      <c r="C153" s="12"/>
      <c r="D153" s="12"/>
      <c r="E153" s="12"/>
      <c r="F153" s="12"/>
      <c r="G153" s="12"/>
      <c r="H153" s="12"/>
      <c r="I153" s="4"/>
    </row>
    <row r="154" spans="2:9" ht="11.25" customHeight="1">
      <c r="B154" s="11"/>
      <c r="C154" s="12"/>
      <c r="D154" s="12"/>
      <c r="E154" s="12"/>
      <c r="F154" s="12"/>
      <c r="G154" s="12"/>
      <c r="H154" s="12"/>
      <c r="I154" s="4"/>
    </row>
    <row r="155" spans="2:9" ht="74.25" customHeight="1">
      <c r="B155" s="223">
        <v>431709</v>
      </c>
      <c r="C155" s="41">
        <v>251</v>
      </c>
      <c r="D155" s="224">
        <v>45103</v>
      </c>
      <c r="E155" s="225">
        <v>56400000</v>
      </c>
      <c r="F155" s="226" t="s">
        <v>211</v>
      </c>
      <c r="G155" s="80" t="s">
        <v>210</v>
      </c>
      <c r="H155" s="221" t="s">
        <v>209</v>
      </c>
      <c r="I155" s="4"/>
    </row>
    <row r="156" spans="2:9" ht="24" customHeight="1">
      <c r="B156" s="134" t="s">
        <v>105</v>
      </c>
      <c r="C156" s="135"/>
      <c r="D156" s="135"/>
      <c r="E156" s="135"/>
      <c r="F156" s="135"/>
      <c r="G156" s="135"/>
      <c r="H156" s="136"/>
      <c r="I156" s="4"/>
    </row>
    <row r="157" spans="2:9" ht="31.5">
      <c r="B157" s="97" t="s">
        <v>102</v>
      </c>
      <c r="C157" s="99"/>
      <c r="D157" s="13" t="s">
        <v>26</v>
      </c>
      <c r="E157" s="13" t="s">
        <v>39</v>
      </c>
      <c r="F157" s="13" t="s">
        <v>40</v>
      </c>
      <c r="G157" s="13" t="s">
        <v>41</v>
      </c>
      <c r="H157" s="56" t="s">
        <v>42</v>
      </c>
      <c r="I157" s="4"/>
    </row>
    <row r="158" spans="2:9" ht="15.75" customHeight="1">
      <c r="B158" s="227">
        <v>100</v>
      </c>
      <c r="C158" s="227"/>
      <c r="D158" s="228" t="s">
        <v>271</v>
      </c>
      <c r="E158" s="229">
        <f>SUM(E159:E163)</f>
        <v>32844818850</v>
      </c>
      <c r="F158" s="229">
        <f>SUM(F159:F163)</f>
        <v>7151249481</v>
      </c>
      <c r="G158" s="229">
        <f>SUM(G159:G163)</f>
        <v>25693569369</v>
      </c>
      <c r="H158" s="230" t="s">
        <v>270</v>
      </c>
      <c r="I158" s="4"/>
    </row>
    <row r="159" spans="2:9" ht="15.75">
      <c r="B159" s="88"/>
      <c r="C159" s="88">
        <v>110</v>
      </c>
      <c r="D159" s="88" t="s">
        <v>269</v>
      </c>
      <c r="E159" s="231">
        <v>12578657273</v>
      </c>
      <c r="F159" s="231">
        <v>2902767063</v>
      </c>
      <c r="G159" s="231">
        <f>+E159-F159</f>
        <v>9675890210</v>
      </c>
      <c r="H159" s="252"/>
      <c r="I159" s="4"/>
    </row>
    <row r="160" spans="2:9" ht="33.75" customHeight="1">
      <c r="B160" s="88"/>
      <c r="C160" s="88">
        <v>120</v>
      </c>
      <c r="D160" s="250" t="s">
        <v>268</v>
      </c>
      <c r="E160" s="231">
        <v>1580555000</v>
      </c>
      <c r="F160" s="231">
        <v>351837088</v>
      </c>
      <c r="G160" s="231">
        <f>+E160-F160</f>
        <v>1228717912</v>
      </c>
      <c r="H160" s="252"/>
      <c r="I160" s="4"/>
    </row>
    <row r="161" spans="2:9" ht="36.75" customHeight="1">
      <c r="B161" s="88"/>
      <c r="C161" s="88">
        <v>130</v>
      </c>
      <c r="D161" s="250" t="s">
        <v>267</v>
      </c>
      <c r="E161" s="231">
        <v>3435250000</v>
      </c>
      <c r="F161" s="231">
        <v>1020119479</v>
      </c>
      <c r="G161" s="231">
        <f>+E161-F161</f>
        <v>2415130521</v>
      </c>
      <c r="H161" s="252"/>
      <c r="I161" s="4"/>
    </row>
    <row r="162" spans="2:9" ht="32.25" customHeight="1">
      <c r="B162" s="88"/>
      <c r="C162" s="88">
        <v>140</v>
      </c>
      <c r="D162" s="75" t="s">
        <v>266</v>
      </c>
      <c r="E162" s="231">
        <v>14100356577</v>
      </c>
      <c r="F162" s="231">
        <v>2836625851</v>
      </c>
      <c r="G162" s="231">
        <f>+E162-F162</f>
        <v>11263730726</v>
      </c>
      <c r="H162" s="252"/>
      <c r="I162" s="4"/>
    </row>
    <row r="163" spans="2:9" s="9" customFormat="1" ht="15.75">
      <c r="B163" s="88"/>
      <c r="C163" s="88">
        <v>190</v>
      </c>
      <c r="D163" s="88" t="s">
        <v>265</v>
      </c>
      <c r="E163" s="231">
        <v>1150000000</v>
      </c>
      <c r="F163" s="231">
        <v>39900000</v>
      </c>
      <c r="G163" s="231">
        <f>+E163-F163</f>
        <v>1110100000</v>
      </c>
      <c r="H163" s="252"/>
      <c r="I163" s="8"/>
    </row>
    <row r="164" spans="2:9" ht="30">
      <c r="B164" s="227">
        <v>200</v>
      </c>
      <c r="C164" s="227"/>
      <c r="D164" s="228" t="s">
        <v>264</v>
      </c>
      <c r="E164" s="229">
        <f>SUM(E165:E172)</f>
        <v>11382945920</v>
      </c>
      <c r="F164" s="229">
        <f>SUM(F165:F172)</f>
        <v>2185284631</v>
      </c>
      <c r="G164" s="229">
        <f>SUM(G165:G172)</f>
        <v>9197661289</v>
      </c>
      <c r="H164" s="252"/>
      <c r="I164" s="4"/>
    </row>
    <row r="165" spans="2:9" ht="34.5" customHeight="1">
      <c r="B165" s="88"/>
      <c r="C165" s="88">
        <v>210</v>
      </c>
      <c r="D165" s="232" t="s">
        <v>263</v>
      </c>
      <c r="E165" s="231">
        <v>826000000</v>
      </c>
      <c r="F165" s="231">
        <v>270491585</v>
      </c>
      <c r="G165" s="231">
        <f t="shared" ref="G165:G172" si="0">+E165-F165</f>
        <v>555508415</v>
      </c>
      <c r="H165" s="252"/>
      <c r="I165" s="4"/>
    </row>
    <row r="166" spans="2:9" ht="15.75">
      <c r="B166" s="88"/>
      <c r="C166" s="88">
        <v>230</v>
      </c>
      <c r="D166" s="232" t="s">
        <v>262</v>
      </c>
      <c r="E166" s="231">
        <v>1200000000</v>
      </c>
      <c r="F166" s="231">
        <v>356658141</v>
      </c>
      <c r="G166" s="231">
        <f t="shared" si="0"/>
        <v>843341859</v>
      </c>
      <c r="H166" s="252"/>
      <c r="I166" s="4"/>
    </row>
    <row r="167" spans="2:9" ht="45">
      <c r="B167" s="88"/>
      <c r="C167" s="88">
        <v>240</v>
      </c>
      <c r="D167" s="232" t="s">
        <v>261</v>
      </c>
      <c r="E167" s="231">
        <v>2126728420</v>
      </c>
      <c r="F167" s="231">
        <v>209440017</v>
      </c>
      <c r="G167" s="231">
        <f t="shared" si="0"/>
        <v>1917288403</v>
      </c>
      <c r="H167" s="252"/>
      <c r="I167" s="4"/>
    </row>
    <row r="168" spans="2:9" ht="15.75" customHeight="1">
      <c r="B168" s="88"/>
      <c r="C168" s="88">
        <v>250</v>
      </c>
      <c r="D168" s="232" t="s">
        <v>260</v>
      </c>
      <c r="E168" s="231">
        <v>650032800</v>
      </c>
      <c r="F168" s="231">
        <v>146812000</v>
      </c>
      <c r="G168" s="231">
        <f t="shared" si="0"/>
        <v>503220800</v>
      </c>
      <c r="H168" s="252"/>
      <c r="I168" s="4"/>
    </row>
    <row r="169" spans="2:9" ht="30">
      <c r="B169" s="88"/>
      <c r="C169" s="88">
        <v>260</v>
      </c>
      <c r="D169" s="232" t="s">
        <v>259</v>
      </c>
      <c r="E169" s="231">
        <v>942625200</v>
      </c>
      <c r="F169" s="231">
        <v>8911488</v>
      </c>
      <c r="G169" s="231">
        <f t="shared" si="0"/>
        <v>933713712</v>
      </c>
      <c r="H169" s="252"/>
      <c r="I169" s="4"/>
    </row>
    <row r="170" spans="2:9" ht="39" customHeight="1">
      <c r="B170" s="88"/>
      <c r="C170" s="88">
        <v>270</v>
      </c>
      <c r="D170" s="232" t="s">
        <v>258</v>
      </c>
      <c r="E170" s="231">
        <v>5500559500</v>
      </c>
      <c r="F170" s="231">
        <v>1172475000</v>
      </c>
      <c r="G170" s="231">
        <f t="shared" si="0"/>
        <v>4328084500</v>
      </c>
      <c r="H170" s="252"/>
      <c r="I170" s="4"/>
    </row>
    <row r="171" spans="2:9" ht="30">
      <c r="B171" s="88"/>
      <c r="C171" s="88">
        <v>280</v>
      </c>
      <c r="D171" s="232" t="s">
        <v>257</v>
      </c>
      <c r="E171" s="231">
        <v>67000000</v>
      </c>
      <c r="F171" s="231">
        <v>3696400</v>
      </c>
      <c r="G171" s="231">
        <f t="shared" si="0"/>
        <v>63303600</v>
      </c>
      <c r="H171" s="252"/>
      <c r="I171" s="4"/>
    </row>
    <row r="172" spans="2:9" ht="45" customHeight="1">
      <c r="B172" s="88"/>
      <c r="C172" s="88">
        <v>290</v>
      </c>
      <c r="D172" s="232" t="s">
        <v>256</v>
      </c>
      <c r="E172" s="231">
        <v>70000000</v>
      </c>
      <c r="F172" s="231">
        <v>16800000</v>
      </c>
      <c r="G172" s="231">
        <f t="shared" si="0"/>
        <v>53200000</v>
      </c>
      <c r="H172" s="252"/>
      <c r="I172" s="4"/>
    </row>
    <row r="173" spans="2:9" ht="11.25" customHeight="1">
      <c r="B173" s="11"/>
      <c r="C173" s="12"/>
      <c r="D173" s="12"/>
      <c r="E173" s="12"/>
      <c r="F173" s="12"/>
      <c r="G173" s="12"/>
      <c r="H173" s="12"/>
      <c r="I173" s="4"/>
    </row>
    <row r="174" spans="2:9" ht="11.25" customHeight="1">
      <c r="B174" s="11"/>
      <c r="C174" s="12"/>
      <c r="D174" s="12"/>
      <c r="E174" s="12"/>
      <c r="F174" s="12"/>
      <c r="G174" s="12"/>
      <c r="H174" s="12"/>
      <c r="I174" s="4"/>
    </row>
    <row r="175" spans="2:9" ht="11.25" customHeight="1">
      <c r="B175" s="11"/>
      <c r="C175" s="12"/>
      <c r="D175" s="12"/>
      <c r="E175" s="12"/>
      <c r="F175" s="12"/>
      <c r="G175" s="12"/>
      <c r="H175" s="12"/>
      <c r="I175" s="4"/>
    </row>
    <row r="176" spans="2:9" ht="11.25" customHeight="1">
      <c r="B176" s="11"/>
      <c r="C176" s="12"/>
      <c r="D176" s="12"/>
      <c r="E176" s="12"/>
      <c r="F176" s="12"/>
      <c r="G176" s="12"/>
      <c r="H176" s="12"/>
      <c r="I176" s="4"/>
    </row>
    <row r="177" spans="2:9" ht="11.25" customHeight="1">
      <c r="B177" s="11"/>
      <c r="C177" s="12"/>
      <c r="D177" s="12"/>
      <c r="E177" s="12"/>
      <c r="F177" s="12"/>
      <c r="G177" s="12"/>
      <c r="H177" s="12"/>
      <c r="I177" s="4"/>
    </row>
    <row r="178" spans="2:9" ht="11.25" customHeight="1">
      <c r="B178" s="11"/>
      <c r="C178" s="12"/>
      <c r="D178" s="12"/>
      <c r="E178" s="12"/>
      <c r="F178" s="12"/>
      <c r="G178" s="12"/>
      <c r="H178" s="12"/>
      <c r="I178" s="4"/>
    </row>
    <row r="179" spans="2:9" ht="11.25" customHeight="1">
      <c r="B179" s="11"/>
      <c r="C179" s="12"/>
      <c r="D179" s="12"/>
      <c r="E179" s="12"/>
      <c r="F179" s="12"/>
      <c r="G179" s="12"/>
      <c r="H179" s="12"/>
      <c r="I179" s="4"/>
    </row>
    <row r="180" spans="2:9" ht="11.25" customHeight="1">
      <c r="B180" s="11"/>
      <c r="C180" s="12"/>
      <c r="D180" s="12"/>
      <c r="E180" s="12"/>
      <c r="F180" s="12"/>
      <c r="G180" s="12"/>
      <c r="H180" s="12"/>
      <c r="I180" s="4"/>
    </row>
    <row r="181" spans="2:9" ht="15.75">
      <c r="B181" s="227">
        <v>300</v>
      </c>
      <c r="C181" s="227"/>
      <c r="D181" s="228" t="s">
        <v>255</v>
      </c>
      <c r="E181" s="229">
        <f>SUM(E182:E187)</f>
        <v>2619295958</v>
      </c>
      <c r="F181" s="229">
        <f>SUM(F182:F187)</f>
        <v>538827025</v>
      </c>
      <c r="G181" s="229">
        <f>SUM(G182:G187)</f>
        <v>2080468933</v>
      </c>
      <c r="H181" s="253"/>
      <c r="I181" s="4"/>
    </row>
    <row r="182" spans="2:9" ht="15.75">
      <c r="B182" s="88"/>
      <c r="C182" s="88">
        <v>320</v>
      </c>
      <c r="D182" s="232" t="s">
        <v>254</v>
      </c>
      <c r="E182" s="231">
        <v>0</v>
      </c>
      <c r="F182" s="231">
        <v>0</v>
      </c>
      <c r="G182" s="231">
        <f t="shared" ref="G182:G187" si="1">+E182-F182</f>
        <v>0</v>
      </c>
      <c r="H182" s="230" t="s">
        <v>270</v>
      </c>
      <c r="I182" s="4"/>
    </row>
    <row r="183" spans="2:9" ht="35.25" customHeight="1">
      <c r="B183" s="88"/>
      <c r="C183" s="88">
        <v>330</v>
      </c>
      <c r="D183" s="232" t="s">
        <v>253</v>
      </c>
      <c r="E183" s="231">
        <v>1363915823</v>
      </c>
      <c r="F183" s="231">
        <v>163313100</v>
      </c>
      <c r="G183" s="231">
        <f t="shared" si="1"/>
        <v>1200602723</v>
      </c>
      <c r="H183" s="252"/>
      <c r="I183" s="4"/>
    </row>
    <row r="184" spans="2:9" ht="33" customHeight="1">
      <c r="B184" s="88"/>
      <c r="C184" s="88">
        <v>340</v>
      </c>
      <c r="D184" s="232" t="s">
        <v>252</v>
      </c>
      <c r="E184" s="231">
        <v>695434635</v>
      </c>
      <c r="F184" s="231">
        <v>71998091</v>
      </c>
      <c r="G184" s="231">
        <f t="shared" si="1"/>
        <v>623436544</v>
      </c>
      <c r="H184" s="252"/>
      <c r="I184" s="8"/>
    </row>
    <row r="185" spans="2:9" ht="19.5" customHeight="1">
      <c r="B185" s="88"/>
      <c r="C185" s="88">
        <v>350</v>
      </c>
      <c r="D185" s="232" t="s">
        <v>251</v>
      </c>
      <c r="E185" s="231">
        <v>67405500</v>
      </c>
      <c r="F185" s="231">
        <v>570000</v>
      </c>
      <c r="G185" s="231">
        <f t="shared" si="1"/>
        <v>66835500</v>
      </c>
      <c r="H185" s="252"/>
      <c r="I185" s="8"/>
    </row>
    <row r="186" spans="2:9" s="17" customFormat="1" ht="30">
      <c r="B186" s="88"/>
      <c r="C186" s="88">
        <v>360</v>
      </c>
      <c r="D186" s="232" t="s">
        <v>250</v>
      </c>
      <c r="E186" s="231">
        <v>350040000</v>
      </c>
      <c r="F186" s="231">
        <v>300000000</v>
      </c>
      <c r="G186" s="231">
        <f t="shared" si="1"/>
        <v>50040000</v>
      </c>
      <c r="H186" s="252"/>
      <c r="I186" s="16"/>
    </row>
    <row r="187" spans="2:9" s="17" customFormat="1" ht="34.5" customHeight="1">
      <c r="B187" s="88"/>
      <c r="C187" s="88">
        <v>390</v>
      </c>
      <c r="D187" s="232" t="s">
        <v>249</v>
      </c>
      <c r="E187" s="231">
        <v>142500000</v>
      </c>
      <c r="F187" s="231">
        <v>2945834</v>
      </c>
      <c r="G187" s="231">
        <f t="shared" si="1"/>
        <v>139554166</v>
      </c>
      <c r="H187" s="252"/>
      <c r="I187" s="16"/>
    </row>
    <row r="188" spans="2:9" s="17" customFormat="1" ht="15.75" customHeight="1">
      <c r="B188" s="233">
        <v>500</v>
      </c>
      <c r="C188" s="233"/>
      <c r="D188" s="85" t="s">
        <v>248</v>
      </c>
      <c r="E188" s="86">
        <f>SUM(E189:E193)</f>
        <v>1189587000</v>
      </c>
      <c r="F188" s="86">
        <f>SUM(F190:F193)</f>
        <v>0</v>
      </c>
      <c r="G188" s="86">
        <f>SUM(G189:G193)</f>
        <v>1189587000</v>
      </c>
      <c r="H188" s="252"/>
      <c r="I188" s="16"/>
    </row>
    <row r="189" spans="2:9" s="17" customFormat="1" ht="15.75">
      <c r="B189" s="88"/>
      <c r="C189" s="88">
        <v>520</v>
      </c>
      <c r="D189" s="232" t="s">
        <v>247</v>
      </c>
      <c r="E189" s="231">
        <v>190000000</v>
      </c>
      <c r="F189" s="231">
        <v>0</v>
      </c>
      <c r="G189" s="231">
        <f>+E189-F189</f>
        <v>190000000</v>
      </c>
      <c r="H189" s="252"/>
      <c r="I189" s="16"/>
    </row>
    <row r="190" spans="2:9" s="17" customFormat="1" ht="60">
      <c r="B190" s="88"/>
      <c r="C190" s="88">
        <v>530</v>
      </c>
      <c r="D190" s="232" t="s">
        <v>246</v>
      </c>
      <c r="E190" s="231">
        <v>0</v>
      </c>
      <c r="F190" s="231">
        <v>0</v>
      </c>
      <c r="G190" s="231">
        <f>+E190-F190</f>
        <v>0</v>
      </c>
      <c r="H190" s="252"/>
      <c r="I190" s="16"/>
    </row>
    <row r="191" spans="2:9" s="17" customFormat="1" ht="45">
      <c r="B191" s="88"/>
      <c r="C191" s="88">
        <v>540</v>
      </c>
      <c r="D191" s="232" t="s">
        <v>245</v>
      </c>
      <c r="E191" s="231">
        <v>652587000</v>
      </c>
      <c r="F191" s="231">
        <v>0</v>
      </c>
      <c r="G191" s="231">
        <f>+E191-F191</f>
        <v>652587000</v>
      </c>
      <c r="H191" s="252"/>
      <c r="I191" s="16"/>
    </row>
    <row r="192" spans="2:9" s="17" customFormat="1" ht="45">
      <c r="B192" s="88"/>
      <c r="C192" s="88">
        <v>550</v>
      </c>
      <c r="D192" s="232" t="s">
        <v>244</v>
      </c>
      <c r="E192" s="231">
        <v>17000000</v>
      </c>
      <c r="F192" s="231">
        <v>0</v>
      </c>
      <c r="G192" s="231">
        <f>+E192-F192</f>
        <v>17000000</v>
      </c>
      <c r="H192" s="252"/>
      <c r="I192" s="16"/>
    </row>
    <row r="193" spans="2:14" s="18" customFormat="1" ht="35.25" customHeight="1">
      <c r="B193" s="88"/>
      <c r="C193" s="88">
        <v>570</v>
      </c>
      <c r="D193" s="232" t="s">
        <v>243</v>
      </c>
      <c r="E193" s="231">
        <v>330000000</v>
      </c>
      <c r="F193" s="231">
        <v>0</v>
      </c>
      <c r="G193" s="231">
        <f>+E193-F193</f>
        <v>330000000</v>
      </c>
      <c r="H193" s="252"/>
      <c r="I193" s="16"/>
      <c r="J193" s="17"/>
      <c r="K193" s="17"/>
      <c r="L193" s="17"/>
      <c r="M193" s="17"/>
      <c r="N193" s="17"/>
    </row>
    <row r="194" spans="2:14" s="18" customFormat="1" ht="15.75">
      <c r="B194" s="227">
        <v>800</v>
      </c>
      <c r="C194" s="227"/>
      <c r="D194" s="228" t="s">
        <v>242</v>
      </c>
      <c r="E194" s="229">
        <f>SUM(E195:E196)</f>
        <v>340000000</v>
      </c>
      <c r="F194" s="229">
        <f>SUM(F195:F196)</f>
        <v>0</v>
      </c>
      <c r="G194" s="229">
        <f>SUM(G195:G196)</f>
        <v>340000000</v>
      </c>
      <c r="H194" s="252"/>
      <c r="I194" s="16"/>
      <c r="J194" s="17"/>
      <c r="K194" s="17"/>
      <c r="L194" s="17"/>
      <c r="M194" s="17"/>
      <c r="N194" s="17"/>
    </row>
    <row r="195" spans="2:14" ht="49.5" customHeight="1">
      <c r="B195" s="88"/>
      <c r="C195" s="88">
        <v>840</v>
      </c>
      <c r="D195" s="232" t="s">
        <v>241</v>
      </c>
      <c r="E195" s="231">
        <v>290000000</v>
      </c>
      <c r="F195" s="231">
        <v>0</v>
      </c>
      <c r="G195" s="231">
        <f>+E195-F195</f>
        <v>290000000</v>
      </c>
      <c r="H195" s="252"/>
      <c r="I195" s="4"/>
    </row>
    <row r="196" spans="2:14" ht="30" customHeight="1">
      <c r="B196" s="88"/>
      <c r="C196" s="88">
        <v>850</v>
      </c>
      <c r="D196" s="232" t="s">
        <v>240</v>
      </c>
      <c r="E196" s="231">
        <v>50000000</v>
      </c>
      <c r="F196" s="231">
        <v>0</v>
      </c>
      <c r="G196" s="231">
        <f>+E196-F196</f>
        <v>50000000</v>
      </c>
      <c r="H196" s="252"/>
      <c r="I196" s="4"/>
    </row>
    <row r="197" spans="2:14" ht="15.75">
      <c r="B197" s="227">
        <v>900</v>
      </c>
      <c r="C197" s="227"/>
      <c r="D197" s="228" t="s">
        <v>239</v>
      </c>
      <c r="E197" s="229">
        <f>SUM(E198)</f>
        <v>150000000</v>
      </c>
      <c r="F197" s="229">
        <f>SUM(F198)</f>
        <v>21584000</v>
      </c>
      <c r="G197" s="229">
        <f>SUM(G198)</f>
        <v>128416000</v>
      </c>
      <c r="H197" s="252"/>
      <c r="I197" s="4"/>
    </row>
    <row r="198" spans="2:14" ht="15.75">
      <c r="B198" s="88"/>
      <c r="C198" s="88">
        <v>910</v>
      </c>
      <c r="D198" s="232" t="s">
        <v>239</v>
      </c>
      <c r="E198" s="231">
        <v>150000000</v>
      </c>
      <c r="F198" s="231">
        <v>21584000</v>
      </c>
      <c r="G198" s="231">
        <f>+E198-F198</f>
        <v>128416000</v>
      </c>
      <c r="H198" s="251"/>
      <c r="I198" s="4"/>
    </row>
    <row r="199" spans="2:14" ht="15.75">
      <c r="B199" s="234"/>
      <c r="C199" s="235"/>
      <c r="D199" s="236" t="s">
        <v>235</v>
      </c>
      <c r="E199" s="229">
        <f>+E197+E194+E188+E181+E164+E158</f>
        <v>48526647728</v>
      </c>
      <c r="F199" s="229">
        <f>+F158+F164+F181+F188+F194+F197</f>
        <v>9896945137</v>
      </c>
      <c r="G199" s="229">
        <f>+G158+G164+G181+G188+G194+G197</f>
        <v>38629702591</v>
      </c>
      <c r="H199" s="237"/>
      <c r="I199" s="4"/>
    </row>
    <row r="200" spans="2:14" ht="15.75">
      <c r="B200" s="11"/>
      <c r="C200" s="12"/>
      <c r="D200" s="12"/>
      <c r="E200" s="12"/>
      <c r="F200" s="12"/>
      <c r="G200" s="12"/>
      <c r="H200" s="12"/>
      <c r="I200" s="4"/>
    </row>
    <row r="201" spans="2:14" ht="15.75">
      <c r="B201" s="11"/>
      <c r="C201" s="12"/>
      <c r="D201" s="12"/>
      <c r="E201" s="12"/>
      <c r="F201" s="12"/>
      <c r="G201" s="12"/>
      <c r="H201" s="12"/>
      <c r="I201" s="4"/>
    </row>
    <row r="202" spans="2:14" ht="15.75">
      <c r="B202" s="11"/>
      <c r="C202" s="12"/>
      <c r="D202" s="12"/>
      <c r="E202" s="12"/>
      <c r="F202" s="12"/>
      <c r="G202" s="12"/>
      <c r="H202" s="12"/>
      <c r="I202" s="4"/>
    </row>
    <row r="203" spans="2:14" ht="15.75">
      <c r="B203" s="11"/>
      <c r="C203" s="12"/>
      <c r="D203" s="12"/>
      <c r="E203" s="12"/>
      <c r="F203" s="12"/>
      <c r="G203" s="12"/>
      <c r="H203" s="12"/>
      <c r="I203" s="4"/>
    </row>
    <row r="204" spans="2:14" ht="15.75">
      <c r="B204" s="11"/>
      <c r="C204" s="12"/>
      <c r="D204" s="12"/>
      <c r="E204" s="12"/>
      <c r="F204" s="12"/>
      <c r="G204" s="12"/>
      <c r="H204" s="12"/>
      <c r="I204" s="4"/>
    </row>
    <row r="205" spans="2:14" ht="15.75">
      <c r="B205" s="11"/>
      <c r="C205" s="12"/>
      <c r="D205" s="12"/>
      <c r="E205" s="12"/>
      <c r="F205" s="12"/>
      <c r="G205" s="12"/>
      <c r="H205" s="12"/>
      <c r="I205" s="4"/>
    </row>
    <row r="206" spans="2:14" ht="15.75">
      <c r="B206" s="11"/>
      <c r="C206" s="12"/>
      <c r="D206" s="12"/>
      <c r="E206" s="12"/>
      <c r="F206" s="12"/>
      <c r="G206" s="12"/>
      <c r="H206" s="12"/>
      <c r="I206" s="4"/>
    </row>
    <row r="207" spans="2:14" ht="15.75">
      <c r="B207" s="11"/>
      <c r="C207" s="12"/>
      <c r="D207" s="12"/>
      <c r="E207" s="12"/>
      <c r="F207" s="12"/>
      <c r="G207" s="12"/>
      <c r="H207" s="12"/>
      <c r="I207" s="4"/>
    </row>
    <row r="208" spans="2:14" ht="15.75">
      <c r="B208" s="238"/>
      <c r="C208" s="239" t="s">
        <v>278</v>
      </c>
      <c r="D208" s="240"/>
      <c r="E208" s="240"/>
      <c r="F208" s="240"/>
      <c r="G208" s="241"/>
      <c r="H208" s="242"/>
      <c r="I208" s="4"/>
    </row>
    <row r="209" spans="2:9" ht="15.75">
      <c r="B209" s="238"/>
      <c r="C209" s="243" t="s">
        <v>277</v>
      </c>
      <c r="D209" s="243" t="s">
        <v>276</v>
      </c>
      <c r="E209" s="243" t="s">
        <v>275</v>
      </c>
      <c r="F209" s="244" t="s">
        <v>274</v>
      </c>
      <c r="G209" s="243" t="s">
        <v>273</v>
      </c>
      <c r="H209" s="242"/>
      <c r="I209" s="4"/>
    </row>
    <row r="210" spans="2:9" ht="15.75">
      <c r="B210" s="238"/>
      <c r="C210" s="84">
        <v>100</v>
      </c>
      <c r="D210" s="85" t="s">
        <v>271</v>
      </c>
      <c r="E210" s="86">
        <f>+E158</f>
        <v>32844818850</v>
      </c>
      <c r="F210" s="86">
        <f>+F158</f>
        <v>7151249481</v>
      </c>
      <c r="G210" s="86">
        <f>+G158</f>
        <v>25693569369</v>
      </c>
      <c r="H210" s="246">
        <f t="shared" ref="H210:H216" si="2">+F210/E210</f>
        <v>0.21772838856744067</v>
      </c>
      <c r="I210" s="4"/>
    </row>
    <row r="211" spans="2:9" ht="30">
      <c r="B211" s="238"/>
      <c r="C211" s="84">
        <v>200</v>
      </c>
      <c r="D211" s="85" t="s">
        <v>264</v>
      </c>
      <c r="E211" s="86">
        <f>+E164</f>
        <v>11382945920</v>
      </c>
      <c r="F211" s="86">
        <f>+F164</f>
        <v>2185284631</v>
      </c>
      <c r="G211" s="86">
        <f>+G164</f>
        <v>9197661289</v>
      </c>
      <c r="H211" s="246">
        <f t="shared" si="2"/>
        <v>0.1919788292379061</v>
      </c>
      <c r="I211" s="4"/>
    </row>
    <row r="212" spans="2:9" ht="31.5" customHeight="1">
      <c r="B212" s="238"/>
      <c r="C212" s="84">
        <v>300</v>
      </c>
      <c r="D212" s="85" t="s">
        <v>255</v>
      </c>
      <c r="E212" s="86">
        <f>+E181</f>
        <v>2619295958</v>
      </c>
      <c r="F212" s="86">
        <f>+F181</f>
        <v>538827025</v>
      </c>
      <c r="G212" s="86">
        <f>+G181</f>
        <v>2080468933</v>
      </c>
      <c r="H212" s="246">
        <f t="shared" si="2"/>
        <v>0.20571444908861269</v>
      </c>
      <c r="I212" s="4"/>
    </row>
    <row r="213" spans="2:9" ht="15.75">
      <c r="B213" s="238"/>
      <c r="C213" s="84">
        <v>500</v>
      </c>
      <c r="D213" s="85" t="s">
        <v>248</v>
      </c>
      <c r="E213" s="86">
        <f>+E188</f>
        <v>1189587000</v>
      </c>
      <c r="F213" s="86">
        <f>+F188</f>
        <v>0</v>
      </c>
      <c r="G213" s="86">
        <f>+G188</f>
        <v>1189587000</v>
      </c>
      <c r="H213" s="246">
        <f t="shared" si="2"/>
        <v>0</v>
      </c>
      <c r="I213" s="4"/>
    </row>
    <row r="214" spans="2:9" ht="15.75">
      <c r="B214" s="238"/>
      <c r="C214" s="84">
        <v>800</v>
      </c>
      <c r="D214" s="85" t="s">
        <v>242</v>
      </c>
      <c r="E214" s="86">
        <f>+E194</f>
        <v>340000000</v>
      </c>
      <c r="F214" s="86">
        <f>+F194</f>
        <v>0</v>
      </c>
      <c r="G214" s="86">
        <f>+G194</f>
        <v>340000000</v>
      </c>
      <c r="H214" s="246">
        <f t="shared" si="2"/>
        <v>0</v>
      </c>
      <c r="I214" s="4"/>
    </row>
    <row r="215" spans="2:9" ht="15.75">
      <c r="B215" s="238"/>
      <c r="C215" s="84">
        <v>900</v>
      </c>
      <c r="D215" s="85" t="s">
        <v>239</v>
      </c>
      <c r="E215" s="86">
        <f>+E197</f>
        <v>150000000</v>
      </c>
      <c r="F215" s="86">
        <f>+F197</f>
        <v>21584000</v>
      </c>
      <c r="G215" s="86">
        <f>+G197</f>
        <v>128416000</v>
      </c>
      <c r="H215" s="246">
        <f t="shared" si="2"/>
        <v>0.14389333333333335</v>
      </c>
      <c r="I215" s="4"/>
    </row>
    <row r="216" spans="2:9" ht="28.5" customHeight="1">
      <c r="B216" s="238"/>
      <c r="C216" s="87"/>
      <c r="D216" s="85" t="s">
        <v>272</v>
      </c>
      <c r="E216" s="86">
        <f>SUM(E210:E215)</f>
        <v>48526647728</v>
      </c>
      <c r="F216" s="86">
        <f>SUM(F210:F215)</f>
        <v>9896945137</v>
      </c>
      <c r="G216" s="86">
        <f>SUM(G210:G215)</f>
        <v>38629702591</v>
      </c>
      <c r="H216" s="245">
        <f t="shared" si="2"/>
        <v>0.20394866738939063</v>
      </c>
      <c r="I216" s="4"/>
    </row>
    <row r="217" spans="2:9" ht="15.75">
      <c r="B217" s="11"/>
      <c r="C217" s="12"/>
      <c r="D217" s="12"/>
      <c r="E217" s="12"/>
      <c r="F217" s="12"/>
      <c r="G217" s="12"/>
      <c r="H217" s="12"/>
      <c r="I217" s="4"/>
    </row>
    <row r="218" spans="2:9" ht="384.75" customHeight="1">
      <c r="B218" s="12"/>
      <c r="C218" s="12"/>
      <c r="D218" s="12"/>
      <c r="E218" s="12"/>
      <c r="F218" s="12"/>
      <c r="G218" s="12"/>
      <c r="H218" s="12"/>
      <c r="I218" s="4"/>
    </row>
    <row r="219" spans="2:9" ht="39.75" customHeight="1">
      <c r="B219" s="12"/>
      <c r="C219" s="12"/>
      <c r="D219" s="12"/>
      <c r="E219" s="12"/>
      <c r="F219" s="12"/>
      <c r="G219" s="12"/>
      <c r="H219" s="12"/>
      <c r="I219" s="4"/>
    </row>
    <row r="220" spans="2:9" ht="17.25" customHeight="1">
      <c r="B220" s="12"/>
      <c r="C220" s="12"/>
      <c r="D220" s="12"/>
      <c r="E220" s="12"/>
      <c r="F220" s="12"/>
      <c r="G220" s="12"/>
      <c r="H220" s="12"/>
      <c r="I220" s="4"/>
    </row>
    <row r="221" spans="2:9" ht="18.75">
      <c r="B221" s="144" t="s">
        <v>111</v>
      </c>
      <c r="C221" s="145"/>
      <c r="D221" s="145"/>
      <c r="E221" s="145"/>
      <c r="F221" s="145"/>
      <c r="G221" s="145"/>
      <c r="H221" s="146"/>
      <c r="I221" s="4"/>
    </row>
    <row r="222" spans="2:9" ht="16.5">
      <c r="B222" s="116" t="s">
        <v>112</v>
      </c>
      <c r="C222" s="117"/>
      <c r="D222" s="117"/>
      <c r="E222" s="117"/>
      <c r="F222" s="117"/>
      <c r="G222" s="117"/>
      <c r="H222" s="118"/>
      <c r="I222" s="4"/>
    </row>
    <row r="223" spans="2:9" ht="47.25">
      <c r="B223" s="56" t="s">
        <v>25</v>
      </c>
      <c r="C223" s="56" t="s">
        <v>44</v>
      </c>
      <c r="D223" s="111" t="s">
        <v>26</v>
      </c>
      <c r="E223" s="112"/>
      <c r="F223" s="111" t="s">
        <v>45</v>
      </c>
      <c r="G223" s="112"/>
      <c r="H223" s="56" t="s">
        <v>46</v>
      </c>
      <c r="I223" s="4"/>
    </row>
    <row r="224" spans="2:9" ht="31.5">
      <c r="B224" s="59">
        <v>1</v>
      </c>
      <c r="C224" s="58" t="str">
        <f>[2]Hoja1!B147</f>
        <v>Correo electrónico de atención al ciudadano</v>
      </c>
      <c r="D224" s="152" t="str">
        <f>[2]Hoja1!C147</f>
        <v>E-mail habilitado para consultas, reclamos y denuncias</v>
      </c>
      <c r="E224" s="153"/>
      <c r="F224" s="152" t="str">
        <f>[2]Hoja1!E147</f>
        <v>Sección de Contact Center del Departamento de Prensa | Dirección de Gabinete</v>
      </c>
      <c r="G224" s="153"/>
      <c r="H224" s="58" t="s">
        <v>206</v>
      </c>
      <c r="I224" s="4"/>
    </row>
    <row r="225" spans="2:9" ht="31.5">
      <c r="B225" s="59">
        <v>2</v>
      </c>
      <c r="C225" s="58" t="str">
        <f>[2]Hoja1!B148</f>
        <v>Red social Facebook</v>
      </c>
      <c r="D225" s="152" t="str">
        <f>[2]Hoja1!C148</f>
        <v>Página oficial verificada en Facebook</v>
      </c>
      <c r="E225" s="153"/>
      <c r="F225" s="152" t="str">
        <f>[2]Hoja1!E148</f>
        <v>Sección de Medios Digitales del Departamento de Prensa | Dirección de Gabinete</v>
      </c>
      <c r="G225" s="153"/>
      <c r="H225" s="58" t="s">
        <v>205</v>
      </c>
      <c r="I225" s="4"/>
    </row>
    <row r="226" spans="2:9" ht="36.75" customHeight="1">
      <c r="B226" s="59">
        <v>3</v>
      </c>
      <c r="C226" s="58" t="str">
        <f>[2]Hoja1!B149</f>
        <v>Red Social Twitter</v>
      </c>
      <c r="D226" s="152" t="str">
        <f>[2]Hoja1!C149</f>
        <v>Cuenta oficial verificada en Twitter</v>
      </c>
      <c r="E226" s="153"/>
      <c r="F226" s="152" t="str">
        <f>[2]Hoja1!E149</f>
        <v>Sección de Medios Digitales del Departamento de Prensa | Dirección de Gabinete</v>
      </c>
      <c r="G226" s="153"/>
      <c r="H226" s="58" t="s">
        <v>204</v>
      </c>
      <c r="I226" s="4"/>
    </row>
    <row r="227" spans="2:9" s="9" customFormat="1" ht="39.75" customHeight="1">
      <c r="B227" s="59">
        <v>4</v>
      </c>
      <c r="C227" s="58" t="str">
        <f>[2]Hoja1!B150</f>
        <v>Portal de Acceso a la Información Pública</v>
      </c>
      <c r="D227" s="152" t="str">
        <f>[2]Hoja1!C150</f>
        <v>Portal de solicitud de información pública del Gobierno Nacional</v>
      </c>
      <c r="E227" s="153"/>
      <c r="F227" s="152" t="str">
        <f>[2]Hoja1!E150</f>
        <v>Dirección de Gabinete</v>
      </c>
      <c r="G227" s="153"/>
      <c r="H227" s="58" t="s">
        <v>203</v>
      </c>
      <c r="I227" s="8"/>
    </row>
    <row r="228" spans="2:9" ht="39.75" customHeight="1">
      <c r="B228" s="60">
        <v>5</v>
      </c>
      <c r="C228" s="58" t="str">
        <f>[2]Hoja1!B151</f>
        <v>Portal de Denuncias</v>
      </c>
      <c r="D228" s="152" t="str">
        <f>[2]Hoja1!C151</f>
        <v>Portal de denuncias del Gobierno Nacional</v>
      </c>
      <c r="E228" s="153"/>
      <c r="F228" s="152" t="str">
        <f>[2]Hoja1!E151</f>
        <v>Dirección de Gabinete</v>
      </c>
      <c r="G228" s="153"/>
      <c r="H228" s="58" t="s">
        <v>202</v>
      </c>
      <c r="I228" s="4"/>
    </row>
    <row r="229" spans="2:9" ht="32.25" customHeight="1">
      <c r="B229" s="60">
        <v>6</v>
      </c>
      <c r="C229" s="58" t="str">
        <f>[2]Hoja1!B152</f>
        <v>Contact Center</v>
      </c>
      <c r="D229" s="152" t="str">
        <f>[2]Hoja1!C152</f>
        <v>Línea telefónica habilitada para atención</v>
      </c>
      <c r="E229" s="153"/>
      <c r="F229" s="152" t="str">
        <f>[2]Hoja1!E152</f>
        <v>Sección de Contact Center del Departamento de Prensa | Dirección de Gabinete</v>
      </c>
      <c r="G229" s="153"/>
      <c r="H229" s="58" t="s">
        <v>201</v>
      </c>
      <c r="I229" s="4"/>
    </row>
    <row r="230" spans="2:9" ht="15.75">
      <c r="B230" s="11"/>
      <c r="C230" s="12"/>
      <c r="D230" s="12"/>
      <c r="E230" s="12"/>
      <c r="F230" s="12"/>
      <c r="G230" s="12"/>
      <c r="H230" s="12"/>
      <c r="I230" s="4"/>
    </row>
    <row r="231" spans="2:9" ht="221.25" customHeight="1">
      <c r="B231" s="61"/>
      <c r="C231" s="77"/>
      <c r="D231" s="77"/>
      <c r="E231" s="77"/>
      <c r="F231" s="77"/>
      <c r="G231" s="77"/>
      <c r="H231" s="64"/>
      <c r="I231" s="4"/>
    </row>
    <row r="232" spans="2:9" ht="31.5" customHeight="1">
      <c r="B232" s="210" t="s">
        <v>113</v>
      </c>
      <c r="C232" s="211"/>
      <c r="D232" s="211"/>
      <c r="E232" s="211"/>
      <c r="F232" s="211"/>
      <c r="G232" s="211"/>
      <c r="H232" s="212"/>
      <c r="I232" s="4"/>
    </row>
    <row r="233" spans="2:9" ht="15.75">
      <c r="B233" s="163" t="s">
        <v>86</v>
      </c>
      <c r="C233" s="164"/>
      <c r="D233" s="163" t="s">
        <v>26</v>
      </c>
      <c r="E233" s="164"/>
      <c r="F233" s="15" t="s">
        <v>79</v>
      </c>
      <c r="G233" s="68" t="s">
        <v>87</v>
      </c>
      <c r="H233" s="69"/>
      <c r="I233" s="4"/>
    </row>
    <row r="234" spans="2:9" ht="15.75" customHeight="1">
      <c r="B234" s="131" t="s">
        <v>279</v>
      </c>
      <c r="C234" s="132"/>
      <c r="D234" s="132"/>
      <c r="E234" s="132"/>
      <c r="F234" s="132"/>
      <c r="G234" s="132"/>
      <c r="H234" s="133"/>
      <c r="I234" s="4"/>
    </row>
    <row r="235" spans="2:9" ht="15.75" customHeight="1">
      <c r="B235" s="113" t="s">
        <v>84</v>
      </c>
      <c r="C235" s="114"/>
      <c r="D235" s="114"/>
      <c r="E235" s="114"/>
      <c r="F235" s="114"/>
      <c r="G235" s="114"/>
      <c r="H235" s="115"/>
      <c r="I235" s="4"/>
    </row>
    <row r="236" spans="2:9" ht="15.75">
      <c r="B236" s="11"/>
      <c r="C236" s="12"/>
      <c r="D236" s="12"/>
      <c r="E236" s="12"/>
      <c r="F236" s="12"/>
      <c r="G236" s="12"/>
      <c r="H236" s="12"/>
      <c r="I236" s="4"/>
    </row>
    <row r="237" spans="2:9" ht="15.75">
      <c r="B237" s="11"/>
      <c r="C237" s="12"/>
      <c r="D237" s="12"/>
      <c r="E237" s="12"/>
      <c r="F237" s="12"/>
      <c r="G237" s="12"/>
      <c r="H237" s="12"/>
      <c r="I237" s="4"/>
    </row>
    <row r="238" spans="2:9" ht="15.75">
      <c r="B238" s="11"/>
      <c r="C238" s="12"/>
      <c r="D238" s="12"/>
      <c r="E238" s="12"/>
      <c r="F238" s="12"/>
      <c r="G238" s="12"/>
      <c r="H238" s="12"/>
      <c r="I238" s="4"/>
    </row>
    <row r="239" spans="2:9" s="6" customFormat="1" ht="15.75" customHeight="1">
      <c r="B239" s="116" t="s">
        <v>114</v>
      </c>
      <c r="C239" s="117"/>
      <c r="D239" s="117"/>
      <c r="E239" s="117"/>
      <c r="F239" s="117"/>
      <c r="G239" s="117"/>
      <c r="H239" s="117"/>
      <c r="I239" s="5"/>
    </row>
    <row r="240" spans="2:9" s="6" customFormat="1" ht="45" customHeight="1">
      <c r="B240" s="56" t="s">
        <v>94</v>
      </c>
      <c r="C240" s="56" t="s">
        <v>109</v>
      </c>
      <c r="D240" s="56" t="s">
        <v>108</v>
      </c>
      <c r="E240" s="111" t="s">
        <v>93</v>
      </c>
      <c r="F240" s="167"/>
      <c r="G240" s="112"/>
      <c r="H240" s="57" t="s">
        <v>43</v>
      </c>
      <c r="I240" s="5"/>
    </row>
    <row r="241" spans="2:9" ht="15.75" customHeight="1">
      <c r="B241" s="70">
        <v>42</v>
      </c>
      <c r="C241" s="59">
        <v>25</v>
      </c>
      <c r="D241" s="59">
        <v>17</v>
      </c>
      <c r="E241" s="119" t="s">
        <v>302</v>
      </c>
      <c r="F241" s="120"/>
      <c r="G241" s="121"/>
      <c r="H241" s="71" t="s">
        <v>318</v>
      </c>
      <c r="I241" s="4"/>
    </row>
    <row r="242" spans="2:9" ht="15.75" customHeight="1">
      <c r="B242" s="113" t="s">
        <v>84</v>
      </c>
      <c r="C242" s="114"/>
      <c r="D242" s="114"/>
      <c r="E242" s="114"/>
      <c r="F242" s="114"/>
      <c r="G242" s="114"/>
      <c r="H242" s="115"/>
      <c r="I242" s="4"/>
    </row>
    <row r="243" spans="2:9" ht="15.75">
      <c r="B243" s="11"/>
      <c r="C243" s="12"/>
      <c r="D243" s="12"/>
      <c r="E243" s="12"/>
      <c r="F243" s="12"/>
      <c r="G243" s="12"/>
      <c r="H243" s="12"/>
      <c r="I243" s="4"/>
    </row>
    <row r="244" spans="2:9" ht="15.75" customHeight="1">
      <c r="B244" s="125" t="s">
        <v>115</v>
      </c>
      <c r="C244" s="126"/>
      <c r="D244" s="126"/>
      <c r="E244" s="126"/>
      <c r="F244" s="126"/>
      <c r="G244" s="126"/>
      <c r="H244" s="127"/>
      <c r="I244" s="4"/>
    </row>
    <row r="245" spans="2:9" ht="39" customHeight="1">
      <c r="B245" s="128" t="s">
        <v>116</v>
      </c>
      <c r="C245" s="129"/>
      <c r="D245" s="129"/>
      <c r="E245" s="129"/>
      <c r="F245" s="129"/>
      <c r="G245" s="129"/>
      <c r="H245" s="130"/>
      <c r="I245" s="4"/>
    </row>
    <row r="246" spans="2:9" ht="15.75" customHeight="1">
      <c r="B246" s="163" t="s">
        <v>95</v>
      </c>
      <c r="C246" s="164"/>
      <c r="D246" s="165" t="s">
        <v>96</v>
      </c>
      <c r="E246" s="166"/>
      <c r="F246" s="68" t="s">
        <v>87</v>
      </c>
      <c r="G246" s="35"/>
      <c r="H246" s="69"/>
      <c r="I246" s="4"/>
    </row>
    <row r="247" spans="2:9" ht="54.75" customHeight="1">
      <c r="B247" s="131" t="s">
        <v>280</v>
      </c>
      <c r="C247" s="133"/>
      <c r="D247" s="154" t="s">
        <v>207</v>
      </c>
      <c r="E247" s="155"/>
      <c r="F247" s="131" t="s">
        <v>282</v>
      </c>
      <c r="G247" s="132"/>
      <c r="H247" s="133"/>
      <c r="I247" s="4"/>
    </row>
    <row r="248" spans="2:9" ht="54.75" customHeight="1">
      <c r="B248" s="131" t="s">
        <v>281</v>
      </c>
      <c r="C248" s="133"/>
      <c r="D248" s="154" t="s">
        <v>208</v>
      </c>
      <c r="E248" s="155"/>
      <c r="F248" s="131" t="s">
        <v>282</v>
      </c>
      <c r="G248" s="132"/>
      <c r="H248" s="133"/>
      <c r="I248" s="4"/>
    </row>
    <row r="249" spans="2:9" ht="15.75" customHeight="1">
      <c r="B249" s="113" t="s">
        <v>84</v>
      </c>
      <c r="C249" s="114"/>
      <c r="D249" s="114"/>
      <c r="E249" s="114"/>
      <c r="F249" s="114"/>
      <c r="G249" s="114"/>
      <c r="H249" s="115"/>
      <c r="I249" s="4"/>
    </row>
    <row r="250" spans="2:9" ht="15.75">
      <c r="B250" s="11"/>
      <c r="C250" s="12"/>
      <c r="D250" s="12"/>
      <c r="E250" s="12"/>
      <c r="F250" s="12"/>
      <c r="G250" s="12"/>
      <c r="H250" s="12"/>
      <c r="I250" s="4"/>
    </row>
    <row r="251" spans="2:9" ht="202.5" customHeight="1">
      <c r="B251" s="11"/>
      <c r="C251" s="12"/>
      <c r="D251" s="12"/>
      <c r="E251" s="12"/>
      <c r="F251" s="12"/>
      <c r="G251" s="12"/>
      <c r="H251" s="12"/>
      <c r="I251" s="4"/>
    </row>
    <row r="252" spans="2:9" ht="110.25" customHeight="1">
      <c r="B252" s="11"/>
      <c r="C252" s="12"/>
      <c r="D252" s="12"/>
      <c r="E252" s="12"/>
      <c r="F252" s="12"/>
      <c r="G252" s="12"/>
      <c r="H252" s="12"/>
      <c r="I252" s="4"/>
    </row>
    <row r="253" spans="2:9" ht="20.25" customHeight="1">
      <c r="B253" s="11"/>
      <c r="C253" s="12"/>
      <c r="D253" s="12"/>
      <c r="E253" s="12"/>
      <c r="F253" s="12"/>
      <c r="G253" s="12"/>
      <c r="H253" s="12"/>
      <c r="I253" s="4"/>
    </row>
    <row r="254" spans="2:9" ht="18" customHeight="1">
      <c r="B254" s="11"/>
      <c r="C254" s="12"/>
      <c r="D254" s="12"/>
      <c r="E254" s="12"/>
      <c r="F254" s="12"/>
      <c r="G254" s="12"/>
      <c r="H254" s="12"/>
      <c r="I254" s="4"/>
    </row>
    <row r="255" spans="2:9" ht="15.75" customHeight="1">
      <c r="B255" s="116" t="s">
        <v>117</v>
      </c>
      <c r="C255" s="117"/>
      <c r="D255" s="117"/>
      <c r="E255" s="117"/>
      <c r="F255" s="117"/>
      <c r="G255" s="117"/>
      <c r="H255" s="118"/>
      <c r="I255" s="4"/>
    </row>
    <row r="256" spans="2:9" ht="66" customHeight="1">
      <c r="B256" s="56" t="s">
        <v>88</v>
      </c>
      <c r="C256" s="56" t="s">
        <v>89</v>
      </c>
      <c r="D256" s="168" t="s">
        <v>92</v>
      </c>
      <c r="E256" s="168"/>
      <c r="F256" s="56" t="s">
        <v>90</v>
      </c>
      <c r="G256" s="56" t="s">
        <v>91</v>
      </c>
      <c r="H256" s="56"/>
      <c r="I256" s="4"/>
    </row>
    <row r="257" spans="2:9" ht="170.25" customHeight="1">
      <c r="B257" s="100" t="s">
        <v>286</v>
      </c>
      <c r="C257" s="73" t="s">
        <v>287</v>
      </c>
      <c r="D257" s="103"/>
      <c r="E257" s="104"/>
      <c r="F257" s="74" t="s">
        <v>288</v>
      </c>
      <c r="G257" s="103" t="s">
        <v>314</v>
      </c>
      <c r="H257" s="104"/>
      <c r="I257" s="4"/>
    </row>
    <row r="258" spans="2:9" ht="103.5" customHeight="1">
      <c r="B258" s="101"/>
      <c r="C258" s="247" t="s">
        <v>289</v>
      </c>
      <c r="D258" s="149" t="s">
        <v>290</v>
      </c>
      <c r="E258" s="149"/>
      <c r="F258" s="37" t="s">
        <v>291</v>
      </c>
      <c r="G258" s="105"/>
      <c r="H258" s="106"/>
      <c r="I258" s="4"/>
    </row>
    <row r="259" spans="2:9" ht="174.75" customHeight="1">
      <c r="B259" s="101"/>
      <c r="C259" s="37" t="s">
        <v>292</v>
      </c>
      <c r="D259" s="149" t="s">
        <v>293</v>
      </c>
      <c r="E259" s="149"/>
      <c r="F259" s="76" t="s">
        <v>294</v>
      </c>
      <c r="G259" s="105"/>
      <c r="H259" s="106"/>
      <c r="I259" s="4"/>
    </row>
    <row r="260" spans="2:9" ht="87.75" customHeight="1">
      <c r="B260" s="102"/>
      <c r="C260" s="247" t="s">
        <v>295</v>
      </c>
      <c r="D260" s="149" t="s">
        <v>296</v>
      </c>
      <c r="E260" s="149"/>
      <c r="F260" s="37" t="s">
        <v>297</v>
      </c>
      <c r="G260" s="107"/>
      <c r="H260" s="108"/>
      <c r="I260" s="4"/>
    </row>
    <row r="261" spans="2:9" ht="15.75" customHeight="1">
      <c r="B261" s="113" t="s">
        <v>84</v>
      </c>
      <c r="C261" s="114"/>
      <c r="D261" s="114"/>
      <c r="E261" s="114"/>
      <c r="F261" s="114"/>
      <c r="G261" s="114"/>
      <c r="H261" s="115"/>
      <c r="I261" s="4"/>
    </row>
    <row r="262" spans="2:9" ht="15.75">
      <c r="B262" s="11"/>
      <c r="C262" s="12"/>
      <c r="D262" s="12"/>
      <c r="E262" s="12"/>
      <c r="F262" s="12"/>
      <c r="G262" s="12"/>
      <c r="H262" s="12"/>
      <c r="I262" s="4"/>
    </row>
    <row r="263" spans="2:9" ht="15.75">
      <c r="B263" s="11"/>
      <c r="C263" s="12"/>
      <c r="D263" s="12"/>
      <c r="E263" s="12"/>
      <c r="F263" s="12"/>
      <c r="G263" s="12"/>
      <c r="H263" s="12"/>
      <c r="I263" s="4"/>
    </row>
    <row r="264" spans="2:9" ht="18.75">
      <c r="B264" s="125" t="s">
        <v>118</v>
      </c>
      <c r="C264" s="126"/>
      <c r="D264" s="126"/>
      <c r="E264" s="126"/>
      <c r="F264" s="126"/>
      <c r="G264" s="126"/>
      <c r="H264" s="127"/>
      <c r="I264" s="4"/>
    </row>
    <row r="265" spans="2:9" ht="42" customHeight="1">
      <c r="B265" s="116" t="s">
        <v>119</v>
      </c>
      <c r="C265" s="117"/>
      <c r="D265" s="117"/>
      <c r="E265" s="117"/>
      <c r="F265" s="117"/>
      <c r="G265" s="117"/>
      <c r="H265" s="118"/>
      <c r="I265" s="4"/>
    </row>
    <row r="266" spans="2:9" ht="15" customHeight="1">
      <c r="B266" s="56" t="s">
        <v>47</v>
      </c>
      <c r="C266" s="56" t="s">
        <v>48</v>
      </c>
      <c r="D266" s="168" t="s">
        <v>26</v>
      </c>
      <c r="E266" s="168"/>
      <c r="F266" s="56" t="s">
        <v>49</v>
      </c>
      <c r="G266" s="111" t="s">
        <v>81</v>
      </c>
      <c r="H266" s="112"/>
      <c r="I266" s="4"/>
    </row>
    <row r="267" spans="2:9" ht="167.25" customHeight="1">
      <c r="B267" s="59">
        <v>15068</v>
      </c>
      <c r="C267" s="78">
        <v>45027</v>
      </c>
      <c r="D267" s="169" t="s">
        <v>307</v>
      </c>
      <c r="E267" s="169"/>
      <c r="F267" s="59" t="s">
        <v>304</v>
      </c>
      <c r="G267" s="109" t="s">
        <v>310</v>
      </c>
      <c r="H267" s="110"/>
      <c r="I267" s="4"/>
    </row>
    <row r="268" spans="2:9" ht="146.25" customHeight="1">
      <c r="B268" s="59">
        <v>15234</v>
      </c>
      <c r="C268" s="78">
        <v>45060</v>
      </c>
      <c r="D268" s="169" t="s">
        <v>322</v>
      </c>
      <c r="E268" s="169"/>
      <c r="F268" s="59" t="s">
        <v>304</v>
      </c>
      <c r="G268" s="109" t="s">
        <v>310</v>
      </c>
      <c r="H268" s="110"/>
      <c r="I268" s="4"/>
    </row>
    <row r="269" spans="2:9" ht="126.75" customHeight="1">
      <c r="B269" s="60">
        <v>15272</v>
      </c>
      <c r="C269" s="39">
        <v>45064</v>
      </c>
      <c r="D269" s="169" t="s">
        <v>308</v>
      </c>
      <c r="E269" s="169"/>
      <c r="F269" s="59" t="s">
        <v>304</v>
      </c>
      <c r="G269" s="109" t="s">
        <v>310</v>
      </c>
      <c r="H269" s="110"/>
      <c r="I269" s="4"/>
    </row>
    <row r="270" spans="2:9" ht="103.5" customHeight="1">
      <c r="B270" s="60">
        <v>15269</v>
      </c>
      <c r="C270" s="39">
        <v>45072</v>
      </c>
      <c r="D270" s="169" t="s">
        <v>309</v>
      </c>
      <c r="E270" s="169"/>
      <c r="F270" s="60" t="s">
        <v>303</v>
      </c>
      <c r="G270" s="109" t="s">
        <v>310</v>
      </c>
      <c r="H270" s="110"/>
      <c r="I270" s="4"/>
    </row>
    <row r="271" spans="2:9" ht="154.5" customHeight="1">
      <c r="B271" s="60">
        <v>15268</v>
      </c>
      <c r="C271" s="39">
        <v>45075</v>
      </c>
      <c r="D271" s="169" t="s">
        <v>305</v>
      </c>
      <c r="E271" s="169"/>
      <c r="F271" s="60" t="s">
        <v>304</v>
      </c>
      <c r="G271" s="109" t="s">
        <v>310</v>
      </c>
      <c r="H271" s="110"/>
      <c r="I271" s="4"/>
    </row>
    <row r="272" spans="2:9" ht="150" customHeight="1">
      <c r="B272" s="60">
        <v>15357</v>
      </c>
      <c r="C272" s="39">
        <v>45090</v>
      </c>
      <c r="D272" s="89" t="s">
        <v>306</v>
      </c>
      <c r="E272" s="90"/>
      <c r="F272" s="60" t="s">
        <v>304</v>
      </c>
      <c r="G272" s="109" t="s">
        <v>310</v>
      </c>
      <c r="H272" s="110"/>
      <c r="I272" s="4"/>
    </row>
    <row r="273" spans="2:9" ht="15.75">
      <c r="B273" s="113" t="s">
        <v>84</v>
      </c>
      <c r="C273" s="114"/>
      <c r="D273" s="114"/>
      <c r="E273" s="114"/>
      <c r="F273" s="114"/>
      <c r="G273" s="114"/>
      <c r="H273" s="115"/>
      <c r="I273" s="4"/>
    </row>
    <row r="274" spans="2:9" ht="15.75">
      <c r="B274" s="11"/>
      <c r="C274" s="12"/>
      <c r="D274" s="12"/>
      <c r="E274" s="12"/>
      <c r="F274" s="12"/>
      <c r="G274" s="12"/>
      <c r="H274" s="12"/>
      <c r="I274" s="4"/>
    </row>
    <row r="275" spans="2:9" ht="18.75">
      <c r="B275" s="94" t="s">
        <v>120</v>
      </c>
      <c r="C275" s="95"/>
      <c r="D275" s="95"/>
      <c r="E275" s="95"/>
      <c r="F275" s="95"/>
      <c r="G275" s="95"/>
      <c r="H275" s="96"/>
      <c r="I275" s="4"/>
    </row>
    <row r="276" spans="2:9" ht="15.75" customHeight="1">
      <c r="B276" s="91" t="s">
        <v>121</v>
      </c>
      <c r="C276" s="92"/>
      <c r="D276" s="92"/>
      <c r="E276" s="92"/>
      <c r="F276" s="92"/>
      <c r="G276" s="92"/>
      <c r="H276" s="93"/>
      <c r="I276" s="4"/>
    </row>
    <row r="277" spans="2:9" ht="15.75" customHeight="1">
      <c r="B277" s="97" t="s">
        <v>50</v>
      </c>
      <c r="C277" s="98"/>
      <c r="D277" s="98"/>
      <c r="E277" s="98"/>
      <c r="F277" s="98"/>
      <c r="G277" s="98"/>
      <c r="H277" s="99"/>
      <c r="I277" s="4"/>
    </row>
    <row r="278" spans="2:9" ht="15.75" customHeight="1">
      <c r="B278" s="13" t="s">
        <v>82</v>
      </c>
      <c r="C278" s="14" t="s">
        <v>79</v>
      </c>
      <c r="D278" s="156" t="s">
        <v>26</v>
      </c>
      <c r="E278" s="156"/>
      <c r="F278" s="156"/>
      <c r="G278" s="56" t="s">
        <v>51</v>
      </c>
      <c r="H278" s="56"/>
      <c r="I278" s="4"/>
    </row>
    <row r="279" spans="2:9" ht="15.75" customHeight="1">
      <c r="B279" s="60">
        <v>3</v>
      </c>
      <c r="C279" s="39">
        <v>45019</v>
      </c>
      <c r="D279" s="147" t="s">
        <v>185</v>
      </c>
      <c r="E279" s="147"/>
      <c r="F279" s="147"/>
      <c r="G279" s="89" t="s">
        <v>186</v>
      </c>
      <c r="H279" s="90"/>
      <c r="I279" s="4"/>
    </row>
    <row r="280" spans="2:9" ht="15.75" customHeight="1">
      <c r="B280" s="60">
        <v>4</v>
      </c>
      <c r="C280" s="39">
        <v>45030</v>
      </c>
      <c r="D280" s="147" t="s">
        <v>185</v>
      </c>
      <c r="E280" s="147"/>
      <c r="F280" s="147"/>
      <c r="G280" s="89" t="s">
        <v>186</v>
      </c>
      <c r="H280" s="90"/>
      <c r="I280" s="4"/>
    </row>
    <row r="281" spans="2:9" ht="15.75">
      <c r="B281" s="60">
        <v>5</v>
      </c>
      <c r="C281" s="39">
        <v>45030</v>
      </c>
      <c r="D281" s="147" t="s">
        <v>185</v>
      </c>
      <c r="E281" s="147"/>
      <c r="F281" s="147"/>
      <c r="G281" s="89" t="s">
        <v>186</v>
      </c>
      <c r="H281" s="90"/>
      <c r="I281" s="4"/>
    </row>
    <row r="282" spans="2:9" ht="15.75">
      <c r="B282" s="60">
        <v>6</v>
      </c>
      <c r="C282" s="39">
        <v>45030</v>
      </c>
      <c r="D282" s="147" t="s">
        <v>185</v>
      </c>
      <c r="E282" s="147"/>
      <c r="F282" s="147"/>
      <c r="G282" s="89" t="s">
        <v>186</v>
      </c>
      <c r="H282" s="90"/>
      <c r="I282" s="4"/>
    </row>
    <row r="283" spans="2:9" ht="15.75">
      <c r="B283" s="60">
        <v>10</v>
      </c>
      <c r="C283" s="39">
        <v>45069</v>
      </c>
      <c r="D283" s="147" t="s">
        <v>185</v>
      </c>
      <c r="E283" s="147"/>
      <c r="F283" s="147"/>
      <c r="G283" s="89" t="s">
        <v>186</v>
      </c>
      <c r="H283" s="90"/>
      <c r="I283" s="4"/>
    </row>
    <row r="284" spans="2:9" ht="15.75" customHeight="1">
      <c r="B284" s="60">
        <v>11</v>
      </c>
      <c r="C284" s="39">
        <v>45070</v>
      </c>
      <c r="D284" s="147" t="s">
        <v>185</v>
      </c>
      <c r="E284" s="147"/>
      <c r="F284" s="147"/>
      <c r="G284" s="89" t="s">
        <v>186</v>
      </c>
      <c r="H284" s="90"/>
      <c r="I284" s="4"/>
    </row>
    <row r="285" spans="2:9" ht="15.75">
      <c r="B285" s="60">
        <v>12</v>
      </c>
      <c r="C285" s="39">
        <v>45071</v>
      </c>
      <c r="D285" s="147" t="s">
        <v>185</v>
      </c>
      <c r="E285" s="147"/>
      <c r="F285" s="147"/>
      <c r="G285" s="89" t="s">
        <v>186</v>
      </c>
      <c r="H285" s="90"/>
      <c r="I285" s="4"/>
    </row>
    <row r="286" spans="2:9" ht="15.75">
      <c r="B286" s="60">
        <v>13</v>
      </c>
      <c r="C286" s="39">
        <v>45071</v>
      </c>
      <c r="D286" s="147" t="s">
        <v>185</v>
      </c>
      <c r="E286" s="147"/>
      <c r="F286" s="147"/>
      <c r="G286" s="89" t="s">
        <v>186</v>
      </c>
      <c r="H286" s="90"/>
      <c r="I286" s="4"/>
    </row>
    <row r="287" spans="2:9" ht="15.75">
      <c r="B287" s="60">
        <v>14</v>
      </c>
      <c r="C287" s="39">
        <v>45083</v>
      </c>
      <c r="D287" s="147" t="s">
        <v>185</v>
      </c>
      <c r="E287" s="147"/>
      <c r="F287" s="147"/>
      <c r="G287" s="89" t="s">
        <v>186</v>
      </c>
      <c r="H287" s="90"/>
      <c r="I287" s="4"/>
    </row>
    <row r="288" spans="2:9" ht="15.75">
      <c r="B288" s="60">
        <v>15</v>
      </c>
      <c r="C288" s="39">
        <v>45096</v>
      </c>
      <c r="D288" s="147" t="s">
        <v>185</v>
      </c>
      <c r="E288" s="147"/>
      <c r="F288" s="147"/>
      <c r="G288" s="89" t="s">
        <v>186</v>
      </c>
      <c r="H288" s="90"/>
      <c r="I288" s="4"/>
    </row>
    <row r="289" spans="2:9" ht="15.75">
      <c r="B289" s="113" t="s">
        <v>84</v>
      </c>
      <c r="C289" s="114"/>
      <c r="D289" s="114"/>
      <c r="E289" s="114"/>
      <c r="F289" s="114"/>
      <c r="G289" s="114"/>
      <c r="H289" s="115"/>
      <c r="I289" s="4"/>
    </row>
    <row r="290" spans="2:9" ht="15.75">
      <c r="B290" s="11"/>
      <c r="C290" s="12"/>
      <c r="D290" s="12"/>
      <c r="E290" s="12"/>
      <c r="F290" s="12"/>
      <c r="G290" s="12"/>
      <c r="H290" s="12"/>
      <c r="I290" s="4"/>
    </row>
    <row r="291" spans="2:9" ht="15.75">
      <c r="B291" s="11"/>
      <c r="C291" s="12"/>
      <c r="D291" s="12"/>
      <c r="E291" s="12"/>
      <c r="F291" s="12"/>
      <c r="G291" s="12"/>
      <c r="H291" s="12"/>
      <c r="I291" s="4"/>
    </row>
    <row r="292" spans="2:9" ht="15.75">
      <c r="B292" s="11"/>
      <c r="C292" s="12"/>
      <c r="D292" s="12"/>
      <c r="E292" s="12"/>
      <c r="F292" s="12"/>
      <c r="G292" s="12"/>
      <c r="H292" s="12"/>
      <c r="I292" s="4"/>
    </row>
    <row r="293" spans="2:9" ht="15.75">
      <c r="B293" s="11"/>
      <c r="C293" s="12"/>
      <c r="D293" s="12"/>
      <c r="E293" s="12"/>
      <c r="F293" s="12"/>
      <c r="G293" s="12"/>
      <c r="H293" s="12"/>
      <c r="I293" s="4"/>
    </row>
    <row r="294" spans="2:9" ht="15.75">
      <c r="B294" s="11"/>
      <c r="C294" s="12"/>
      <c r="D294" s="12"/>
      <c r="E294" s="12"/>
      <c r="F294" s="12"/>
      <c r="G294" s="12"/>
      <c r="H294" s="12"/>
      <c r="I294" s="4"/>
    </row>
    <row r="295" spans="2:9" ht="15.75">
      <c r="B295" s="11"/>
      <c r="C295" s="12"/>
      <c r="D295" s="12"/>
      <c r="E295" s="12"/>
      <c r="F295" s="12"/>
      <c r="G295" s="12"/>
      <c r="H295" s="12"/>
      <c r="I295" s="4"/>
    </row>
    <row r="296" spans="2:9" ht="15.75">
      <c r="B296" s="11"/>
      <c r="C296" s="12"/>
      <c r="D296" s="12"/>
      <c r="E296" s="12"/>
      <c r="F296" s="12"/>
      <c r="G296" s="12"/>
      <c r="H296" s="12"/>
      <c r="I296" s="4"/>
    </row>
    <row r="297" spans="2:9" ht="15.75">
      <c r="B297" s="97" t="s">
        <v>52</v>
      </c>
      <c r="C297" s="98"/>
      <c r="D297" s="98"/>
      <c r="E297" s="98"/>
      <c r="F297" s="98"/>
      <c r="G297" s="98"/>
      <c r="H297" s="99"/>
      <c r="I297" s="4"/>
    </row>
    <row r="298" spans="2:9" ht="31.5">
      <c r="B298" s="13" t="s">
        <v>82</v>
      </c>
      <c r="C298" s="40" t="s">
        <v>79</v>
      </c>
      <c r="D298" s="156" t="s">
        <v>26</v>
      </c>
      <c r="E298" s="156"/>
      <c r="F298" s="156"/>
      <c r="G298" s="56" t="s">
        <v>51</v>
      </c>
      <c r="H298" s="56"/>
      <c r="I298" s="4"/>
    </row>
    <row r="299" spans="2:9" ht="15.75">
      <c r="B299" s="60">
        <v>6</v>
      </c>
      <c r="C299" s="39">
        <v>45030</v>
      </c>
      <c r="D299" s="143" t="s">
        <v>187</v>
      </c>
      <c r="E299" s="143"/>
      <c r="F299" s="143"/>
      <c r="G299" s="89" t="s">
        <v>284</v>
      </c>
      <c r="H299" s="90"/>
    </row>
    <row r="300" spans="2:9" ht="15.75">
      <c r="B300" s="60">
        <v>15</v>
      </c>
      <c r="C300" s="39">
        <v>45096</v>
      </c>
      <c r="D300" s="143" t="s">
        <v>187</v>
      </c>
      <c r="E300" s="143"/>
      <c r="F300" s="143"/>
      <c r="G300" s="89" t="s">
        <v>285</v>
      </c>
      <c r="H300" s="90"/>
    </row>
    <row r="301" spans="2:9" ht="15.75">
      <c r="B301" s="113" t="s">
        <v>84</v>
      </c>
      <c r="C301" s="114"/>
      <c r="D301" s="114"/>
      <c r="E301" s="114"/>
      <c r="F301" s="114"/>
      <c r="G301" s="114"/>
      <c r="H301" s="115"/>
    </row>
    <row r="302" spans="2:9" ht="15.75">
      <c r="B302" s="97" t="s">
        <v>53</v>
      </c>
      <c r="C302" s="98"/>
      <c r="D302" s="98"/>
      <c r="E302" s="98"/>
      <c r="F302" s="98"/>
      <c r="G302" s="98"/>
      <c r="H302" s="99"/>
    </row>
    <row r="303" spans="2:9" ht="15" customHeight="1">
      <c r="B303" s="13" t="s">
        <v>82</v>
      </c>
      <c r="C303" s="40" t="s">
        <v>79</v>
      </c>
      <c r="D303" s="156" t="s">
        <v>26</v>
      </c>
      <c r="E303" s="156"/>
      <c r="F303" s="156"/>
      <c r="G303" s="56" t="s">
        <v>51</v>
      </c>
      <c r="H303" s="56"/>
    </row>
    <row r="304" spans="2:9" ht="15" customHeight="1">
      <c r="B304" s="113" t="s">
        <v>279</v>
      </c>
      <c r="C304" s="114"/>
      <c r="D304" s="114"/>
      <c r="E304" s="114"/>
      <c r="F304" s="114"/>
      <c r="G304" s="114"/>
      <c r="H304" s="115"/>
    </row>
    <row r="305" spans="2:8" ht="15" customHeight="1">
      <c r="B305" s="113" t="s">
        <v>84</v>
      </c>
      <c r="C305" s="114"/>
      <c r="D305" s="114"/>
      <c r="E305" s="114"/>
      <c r="F305" s="114"/>
      <c r="G305" s="114"/>
      <c r="H305" s="115"/>
    </row>
    <row r="306" spans="2:8" ht="15" customHeight="1">
      <c r="B306" s="97" t="s">
        <v>54</v>
      </c>
      <c r="C306" s="98"/>
      <c r="D306" s="98"/>
      <c r="E306" s="98"/>
      <c r="F306" s="98"/>
      <c r="G306" s="98"/>
      <c r="H306" s="99"/>
    </row>
    <row r="307" spans="2:8" ht="15" customHeight="1">
      <c r="B307" s="13" t="s">
        <v>82</v>
      </c>
      <c r="C307" s="40" t="s">
        <v>79</v>
      </c>
      <c r="D307" s="156" t="s">
        <v>26</v>
      </c>
      <c r="E307" s="156"/>
      <c r="F307" s="156"/>
      <c r="G307" s="56" t="s">
        <v>51</v>
      </c>
      <c r="H307" s="56"/>
    </row>
    <row r="308" spans="2:8" ht="15" customHeight="1">
      <c r="B308" s="60">
        <v>7</v>
      </c>
      <c r="C308" s="39">
        <v>45034</v>
      </c>
      <c r="D308" s="143" t="s">
        <v>188</v>
      </c>
      <c r="E308" s="143"/>
      <c r="F308" s="143"/>
      <c r="G308" s="89" t="s">
        <v>186</v>
      </c>
      <c r="H308" s="90"/>
    </row>
    <row r="309" spans="2:8" ht="15.75">
      <c r="B309" s="60">
        <v>8</v>
      </c>
      <c r="C309" s="39">
        <v>45037</v>
      </c>
      <c r="D309" s="143" t="s">
        <v>188</v>
      </c>
      <c r="E309" s="143"/>
      <c r="F309" s="143"/>
      <c r="G309" s="89" t="s">
        <v>186</v>
      </c>
      <c r="H309" s="90"/>
    </row>
    <row r="310" spans="2:8" ht="15.75">
      <c r="B310" s="60">
        <v>9</v>
      </c>
      <c r="C310" s="39">
        <v>45055</v>
      </c>
      <c r="D310" s="143" t="s">
        <v>188</v>
      </c>
      <c r="E310" s="143"/>
      <c r="F310" s="143"/>
      <c r="G310" s="89" t="s">
        <v>186</v>
      </c>
      <c r="H310" s="90"/>
    </row>
    <row r="311" spans="2:8" ht="15.75">
      <c r="B311" s="41">
        <v>14</v>
      </c>
      <c r="C311" s="42">
        <v>45083</v>
      </c>
      <c r="D311" s="143" t="s">
        <v>188</v>
      </c>
      <c r="E311" s="143"/>
      <c r="F311" s="143"/>
      <c r="G311" s="89" t="s">
        <v>283</v>
      </c>
      <c r="H311" s="90"/>
    </row>
    <row r="312" spans="2:8" ht="15.75">
      <c r="B312" s="113" t="s">
        <v>84</v>
      </c>
      <c r="C312" s="114"/>
      <c r="D312" s="114"/>
      <c r="E312" s="114"/>
      <c r="F312" s="114"/>
      <c r="G312" s="114"/>
      <c r="H312" s="115"/>
    </row>
    <row r="313" spans="2:8" ht="15.75">
      <c r="B313" s="97" t="s">
        <v>55</v>
      </c>
      <c r="C313" s="98"/>
      <c r="D313" s="98"/>
      <c r="E313" s="98"/>
      <c r="F313" s="98"/>
      <c r="G313" s="98"/>
      <c r="H313" s="99"/>
    </row>
    <row r="314" spans="2:8" ht="31.5">
      <c r="B314" s="57" t="s">
        <v>4</v>
      </c>
      <c r="C314" s="40" t="s">
        <v>79</v>
      </c>
      <c r="D314" s="156" t="s">
        <v>56</v>
      </c>
      <c r="E314" s="156"/>
      <c r="F314" s="156"/>
      <c r="G314" s="56" t="s">
        <v>57</v>
      </c>
      <c r="H314" s="56"/>
    </row>
    <row r="315" spans="2:8" ht="15.75">
      <c r="B315" s="22"/>
      <c r="C315" s="22"/>
      <c r="D315" s="113"/>
      <c r="E315" s="114"/>
      <c r="F315" s="115"/>
      <c r="G315" s="61"/>
      <c r="H315" s="62"/>
    </row>
    <row r="316" spans="2:8" ht="15.75">
      <c r="B316" s="22"/>
      <c r="C316" s="22"/>
      <c r="D316" s="113"/>
      <c r="E316" s="114"/>
      <c r="F316" s="115"/>
      <c r="G316" s="61"/>
      <c r="H316" s="62"/>
    </row>
    <row r="317" spans="2:8" ht="15.75">
      <c r="B317" s="113" t="s">
        <v>84</v>
      </c>
      <c r="C317" s="114"/>
      <c r="D317" s="114"/>
      <c r="E317" s="114"/>
      <c r="F317" s="114"/>
      <c r="G317" s="114"/>
      <c r="H317" s="115"/>
    </row>
    <row r="318" spans="2:8" ht="16.5">
      <c r="B318" s="91" t="s">
        <v>122</v>
      </c>
      <c r="C318" s="92"/>
      <c r="D318" s="92"/>
      <c r="E318" s="92"/>
      <c r="F318" s="92"/>
      <c r="G318" s="92"/>
      <c r="H318" s="93"/>
    </row>
    <row r="319" spans="2:8" ht="15.75">
      <c r="B319" s="97" t="s">
        <v>58</v>
      </c>
      <c r="C319" s="98"/>
      <c r="D319" s="99"/>
      <c r="E319" s="65" t="s">
        <v>64</v>
      </c>
      <c r="F319" s="66"/>
      <c r="G319" s="66"/>
      <c r="H319" s="67"/>
    </row>
    <row r="320" spans="2:8" ht="15.75">
      <c r="B320" s="113">
        <v>2019</v>
      </c>
      <c r="C320" s="114"/>
      <c r="D320" s="115"/>
      <c r="E320" s="122">
        <v>0.57999999999999996</v>
      </c>
      <c r="F320" s="123"/>
      <c r="G320" s="123"/>
      <c r="H320" s="124"/>
    </row>
    <row r="321" spans="2:8" ht="15.75">
      <c r="B321" s="113">
        <v>2020</v>
      </c>
      <c r="C321" s="114"/>
      <c r="D321" s="115"/>
      <c r="E321" s="122">
        <v>1.29</v>
      </c>
      <c r="F321" s="123"/>
      <c r="G321" s="123"/>
      <c r="H321" s="124"/>
    </row>
    <row r="322" spans="2:8" ht="15.75">
      <c r="B322" s="113">
        <v>2021</v>
      </c>
      <c r="C322" s="114"/>
      <c r="D322" s="115"/>
      <c r="E322" s="122">
        <v>1.75</v>
      </c>
      <c r="F322" s="123"/>
      <c r="G322" s="123"/>
      <c r="H322" s="124"/>
    </row>
    <row r="323" spans="2:8" ht="15.75">
      <c r="B323" s="113">
        <v>2022</v>
      </c>
      <c r="C323" s="114"/>
      <c r="D323" s="115"/>
      <c r="E323" s="122" t="s">
        <v>133</v>
      </c>
      <c r="F323" s="123"/>
      <c r="G323" s="123"/>
      <c r="H323" s="124"/>
    </row>
    <row r="324" spans="2:8" ht="37.5" customHeight="1">
      <c r="B324" s="113" t="s">
        <v>132</v>
      </c>
      <c r="C324" s="114"/>
      <c r="D324" s="114"/>
      <c r="E324" s="114"/>
      <c r="F324" s="114"/>
      <c r="G324" s="114"/>
      <c r="H324" s="115"/>
    </row>
    <row r="325" spans="2:8" ht="18.75">
      <c r="B325" s="94" t="s">
        <v>123</v>
      </c>
      <c r="C325" s="95"/>
      <c r="D325" s="95"/>
      <c r="E325" s="95"/>
      <c r="F325" s="95"/>
      <c r="G325" s="95"/>
      <c r="H325" s="96"/>
    </row>
    <row r="326" spans="2:8" ht="60.75" customHeight="1">
      <c r="B326" s="119" t="s">
        <v>83</v>
      </c>
      <c r="C326" s="120"/>
      <c r="D326" s="120"/>
      <c r="E326" s="120"/>
      <c r="F326" s="120"/>
      <c r="G326" s="120"/>
      <c r="H326" s="121"/>
    </row>
  </sheetData>
  <mergeCells count="290">
    <mergeCell ref="H182:H197"/>
    <mergeCell ref="H158:H172"/>
    <mergeCell ref="C87:E87"/>
    <mergeCell ref="F83:H83"/>
    <mergeCell ref="F84:H84"/>
    <mergeCell ref="F85:H85"/>
    <mergeCell ref="B232:H232"/>
    <mergeCell ref="C79:E79"/>
    <mergeCell ref="F79:H79"/>
    <mergeCell ref="C80:E80"/>
    <mergeCell ref="F80:H80"/>
    <mergeCell ref="C81:E81"/>
    <mergeCell ref="C82:E82"/>
    <mergeCell ref="F81:H81"/>
    <mergeCell ref="F82:H82"/>
    <mergeCell ref="C84:E84"/>
    <mergeCell ref="F86:H86"/>
    <mergeCell ref="F87:H87"/>
    <mergeCell ref="C83:E83"/>
    <mergeCell ref="D100:E100"/>
    <mergeCell ref="B93:H93"/>
    <mergeCell ref="D94:E94"/>
    <mergeCell ref="F94:G94"/>
    <mergeCell ref="D95:E95"/>
    <mergeCell ref="B222:H222"/>
    <mergeCell ref="C70:E70"/>
    <mergeCell ref="F67:H67"/>
    <mergeCell ref="F68:H68"/>
    <mergeCell ref="F69:H69"/>
    <mergeCell ref="F70:H70"/>
    <mergeCell ref="F53:G53"/>
    <mergeCell ref="C71:E71"/>
    <mergeCell ref="C85:E85"/>
    <mergeCell ref="C86:E86"/>
    <mergeCell ref="C59:E59"/>
    <mergeCell ref="F59:H59"/>
    <mergeCell ref="C60:E60"/>
    <mergeCell ref="F60:H60"/>
    <mergeCell ref="C61:E61"/>
    <mergeCell ref="F61:H61"/>
    <mergeCell ref="C53:D53"/>
    <mergeCell ref="B55:H55"/>
    <mergeCell ref="B57:H57"/>
    <mergeCell ref="B58:H58"/>
    <mergeCell ref="C28:D28"/>
    <mergeCell ref="C29:D29"/>
    <mergeCell ref="C30:D30"/>
    <mergeCell ref="B13:H18"/>
    <mergeCell ref="C21:D21"/>
    <mergeCell ref="E21:F21"/>
    <mergeCell ref="G21:H21"/>
    <mergeCell ref="C22:D22"/>
    <mergeCell ref="E22:F22"/>
    <mergeCell ref="G22:H22"/>
    <mergeCell ref="C23:D23"/>
    <mergeCell ref="C24:D24"/>
    <mergeCell ref="C25:D25"/>
    <mergeCell ref="G28:H28"/>
    <mergeCell ref="G29:H29"/>
    <mergeCell ref="G30:H30"/>
    <mergeCell ref="G26:H26"/>
    <mergeCell ref="E28:F28"/>
    <mergeCell ref="E29:F29"/>
    <mergeCell ref="B7:H8"/>
    <mergeCell ref="B9:H9"/>
    <mergeCell ref="B12:H12"/>
    <mergeCell ref="B19:H19"/>
    <mergeCell ref="B20:H20"/>
    <mergeCell ref="G23:H23"/>
    <mergeCell ref="G24:H24"/>
    <mergeCell ref="G25:H25"/>
    <mergeCell ref="G27:H27"/>
    <mergeCell ref="E23:F23"/>
    <mergeCell ref="E24:F24"/>
    <mergeCell ref="E25:F25"/>
    <mergeCell ref="E26:F26"/>
    <mergeCell ref="E27:F27"/>
    <mergeCell ref="C26:D26"/>
    <mergeCell ref="C27:D27"/>
    <mergeCell ref="E30:F30"/>
    <mergeCell ref="B48:H48"/>
    <mergeCell ref="C49:D49"/>
    <mergeCell ref="C50:D50"/>
    <mergeCell ref="C51:D51"/>
    <mergeCell ref="C52:D52"/>
    <mergeCell ref="B44:H44"/>
    <mergeCell ref="B45:H45"/>
    <mergeCell ref="B46:H46"/>
    <mergeCell ref="B47:H47"/>
    <mergeCell ref="F49:G49"/>
    <mergeCell ref="F50:G50"/>
    <mergeCell ref="F51:G51"/>
    <mergeCell ref="F52:G52"/>
    <mergeCell ref="C32:D32"/>
    <mergeCell ref="E32:F32"/>
    <mergeCell ref="G32:H32"/>
    <mergeCell ref="B36:E36"/>
    <mergeCell ref="F36:H36"/>
    <mergeCell ref="E31:F31"/>
    <mergeCell ref="G31:H31"/>
    <mergeCell ref="C31:D31"/>
    <mergeCell ref="F95:G95"/>
    <mergeCell ref="F62:H62"/>
    <mergeCell ref="F63:H63"/>
    <mergeCell ref="F64:H64"/>
    <mergeCell ref="F65:H65"/>
    <mergeCell ref="F66:H66"/>
    <mergeCell ref="C62:E62"/>
    <mergeCell ref="C63:E63"/>
    <mergeCell ref="C64:E64"/>
    <mergeCell ref="C65:E65"/>
    <mergeCell ref="C66:E66"/>
    <mergeCell ref="C88:E88"/>
    <mergeCell ref="C89:E89"/>
    <mergeCell ref="C90:E90"/>
    <mergeCell ref="C91:E91"/>
    <mergeCell ref="F88:H88"/>
    <mergeCell ref="F89:H89"/>
    <mergeCell ref="F90:H90"/>
    <mergeCell ref="F91:H91"/>
    <mergeCell ref="F71:H71"/>
    <mergeCell ref="B78:H78"/>
    <mergeCell ref="C67:E67"/>
    <mergeCell ref="C68:E68"/>
    <mergeCell ref="C69:E69"/>
    <mergeCell ref="C208:G208"/>
    <mergeCell ref="G130:H133"/>
    <mergeCell ref="B130:B133"/>
    <mergeCell ref="D106:E106"/>
    <mergeCell ref="F96:G96"/>
    <mergeCell ref="F97:G97"/>
    <mergeCell ref="F98:G98"/>
    <mergeCell ref="F99:G99"/>
    <mergeCell ref="F100:G100"/>
    <mergeCell ref="F101:G101"/>
    <mergeCell ref="F102:G102"/>
    <mergeCell ref="F103:G103"/>
    <mergeCell ref="F104:G104"/>
    <mergeCell ref="F105:G105"/>
    <mergeCell ref="F106:G106"/>
    <mergeCell ref="D101:E101"/>
    <mergeCell ref="D102:E102"/>
    <mergeCell ref="D103:E103"/>
    <mergeCell ref="D104:E104"/>
    <mergeCell ref="D105:E105"/>
    <mergeCell ref="D96:E96"/>
    <mergeCell ref="D97:E97"/>
    <mergeCell ref="D98:E98"/>
    <mergeCell ref="D99:E99"/>
    <mergeCell ref="F225:G225"/>
    <mergeCell ref="F226:G226"/>
    <mergeCell ref="F227:G227"/>
    <mergeCell ref="D225:E225"/>
    <mergeCell ref="D226:E226"/>
    <mergeCell ref="D227:E227"/>
    <mergeCell ref="D223:E223"/>
    <mergeCell ref="F223:G223"/>
    <mergeCell ref="D224:E224"/>
    <mergeCell ref="F224:G224"/>
    <mergeCell ref="D307:F307"/>
    <mergeCell ref="D308:F308"/>
    <mergeCell ref="D300:F300"/>
    <mergeCell ref="D298:F298"/>
    <mergeCell ref="D299:F299"/>
    <mergeCell ref="D279:F279"/>
    <mergeCell ref="D280:F280"/>
    <mergeCell ref="D281:F281"/>
    <mergeCell ref="D278:F278"/>
    <mergeCell ref="B234:H234"/>
    <mergeCell ref="B235:H235"/>
    <mergeCell ref="B239:H239"/>
    <mergeCell ref="B321:D321"/>
    <mergeCell ref="B33:E33"/>
    <mergeCell ref="B34:E34"/>
    <mergeCell ref="B35:E35"/>
    <mergeCell ref="F33:H33"/>
    <mergeCell ref="F34:H34"/>
    <mergeCell ref="F35:H35"/>
    <mergeCell ref="B129:H129"/>
    <mergeCell ref="B320:D320"/>
    <mergeCell ref="B233:C233"/>
    <mergeCell ref="D233:E233"/>
    <mergeCell ref="B246:C246"/>
    <mergeCell ref="D246:E246"/>
    <mergeCell ref="D247:E247"/>
    <mergeCell ref="E240:G240"/>
    <mergeCell ref="E241:G241"/>
    <mergeCell ref="D256:E256"/>
    <mergeCell ref="F228:G228"/>
    <mergeCell ref="B319:D319"/>
    <mergeCell ref="D314:F314"/>
    <mergeCell ref="D315:F315"/>
    <mergeCell ref="B156:H156"/>
    <mergeCell ref="C10:H10"/>
    <mergeCell ref="D11:H11"/>
    <mergeCell ref="D282:F282"/>
    <mergeCell ref="D283:F283"/>
    <mergeCell ref="D284:F284"/>
    <mergeCell ref="D285:F285"/>
    <mergeCell ref="B247:C247"/>
    <mergeCell ref="B248:C248"/>
    <mergeCell ref="B221:H221"/>
    <mergeCell ref="B72:H72"/>
    <mergeCell ref="B92:H92"/>
    <mergeCell ref="B107:H107"/>
    <mergeCell ref="D258:E258"/>
    <mergeCell ref="D259:E259"/>
    <mergeCell ref="D260:E260"/>
    <mergeCell ref="B114:H114"/>
    <mergeCell ref="B138:H138"/>
    <mergeCell ref="B157:C157"/>
    <mergeCell ref="F229:G229"/>
    <mergeCell ref="D228:E228"/>
    <mergeCell ref="D229:E229"/>
    <mergeCell ref="D248:E248"/>
    <mergeCell ref="B306:H306"/>
    <mergeCell ref="B305:H305"/>
    <mergeCell ref="B304:H304"/>
    <mergeCell ref="B302:H302"/>
    <mergeCell ref="B301:H301"/>
    <mergeCell ref="G299:H299"/>
    <mergeCell ref="G300:H300"/>
    <mergeCell ref="B297:H297"/>
    <mergeCell ref="B242:H242"/>
    <mergeCell ref="B244:H244"/>
    <mergeCell ref="B245:H245"/>
    <mergeCell ref="F247:H247"/>
    <mergeCell ref="F248:H248"/>
    <mergeCell ref="B249:H249"/>
    <mergeCell ref="B255:H255"/>
    <mergeCell ref="B261:H261"/>
    <mergeCell ref="B264:H264"/>
    <mergeCell ref="D303:F303"/>
    <mergeCell ref="D286:F286"/>
    <mergeCell ref="D287:F287"/>
    <mergeCell ref="D288:F288"/>
    <mergeCell ref="D257:E257"/>
    <mergeCell ref="D267:E267"/>
    <mergeCell ref="D268:E268"/>
    <mergeCell ref="B317:H317"/>
    <mergeCell ref="B326:H326"/>
    <mergeCell ref="B325:H325"/>
    <mergeCell ref="B324:H324"/>
    <mergeCell ref="E323:H323"/>
    <mergeCell ref="E322:H322"/>
    <mergeCell ref="E321:H321"/>
    <mergeCell ref="E320:H320"/>
    <mergeCell ref="G308:H308"/>
    <mergeCell ref="G309:H309"/>
    <mergeCell ref="G310:H310"/>
    <mergeCell ref="G311:H311"/>
    <mergeCell ref="B312:H312"/>
    <mergeCell ref="B313:H313"/>
    <mergeCell ref="D310:F310"/>
    <mergeCell ref="D311:F311"/>
    <mergeCell ref="D309:F309"/>
    <mergeCell ref="D316:F316"/>
    <mergeCell ref="B322:D322"/>
    <mergeCell ref="B323:D323"/>
    <mergeCell ref="B318:H318"/>
    <mergeCell ref="B289:H289"/>
    <mergeCell ref="G288:H288"/>
    <mergeCell ref="G287:H287"/>
    <mergeCell ref="G285:H285"/>
    <mergeCell ref="G284:H284"/>
    <mergeCell ref="G286:H286"/>
    <mergeCell ref="G283:H283"/>
    <mergeCell ref="G282:H282"/>
    <mergeCell ref="G281:H281"/>
    <mergeCell ref="G280:H280"/>
    <mergeCell ref="G279:H279"/>
    <mergeCell ref="B276:H276"/>
    <mergeCell ref="B275:H275"/>
    <mergeCell ref="B277:H277"/>
    <mergeCell ref="B257:B260"/>
    <mergeCell ref="G257:H260"/>
    <mergeCell ref="G267:H267"/>
    <mergeCell ref="G268:H268"/>
    <mergeCell ref="G269:H269"/>
    <mergeCell ref="G270:H270"/>
    <mergeCell ref="G271:H271"/>
    <mergeCell ref="G272:H272"/>
    <mergeCell ref="D272:E272"/>
    <mergeCell ref="G266:H266"/>
    <mergeCell ref="B265:H265"/>
    <mergeCell ref="B273:H273"/>
    <mergeCell ref="D269:E269"/>
    <mergeCell ref="D270:E270"/>
    <mergeCell ref="D271:E271"/>
    <mergeCell ref="D266:E266"/>
  </mergeCells>
  <phoneticPr fontId="2" type="noConversion"/>
  <hyperlinks>
    <hyperlink ref="F60" r:id="rId1"/>
    <hyperlink ref="F80" r:id="rId2"/>
    <hyperlink ref="F81" r:id="rId3"/>
    <hyperlink ref="F82" r:id="rId4"/>
    <hyperlink ref="F83" r:id="rId5"/>
    <hyperlink ref="F84" r:id="rId6"/>
    <hyperlink ref="H95" r:id="rId7"/>
    <hyperlink ref="H96" r:id="rId8"/>
    <hyperlink ref="H97" r:id="rId9"/>
    <hyperlink ref="H98" r:id="rId10"/>
    <hyperlink ref="H99" r:id="rId11"/>
    <hyperlink ref="H100" r:id="rId12"/>
    <hyperlink ref="H227" r:id="rId13"/>
    <hyperlink ref="H228" r:id="rId14"/>
    <hyperlink ref="H226" r:id="rId15"/>
    <hyperlink ref="H225" r:id="rId16"/>
    <hyperlink ref="H224" r:id="rId17"/>
    <hyperlink ref="H158" r:id="rId18"/>
    <hyperlink ref="G268" r:id="rId19"/>
    <hyperlink ref="G267" r:id="rId20"/>
    <hyperlink ref="G269" r:id="rId21"/>
    <hyperlink ref="G271" r:id="rId22"/>
    <hyperlink ref="G272" r:id="rId23"/>
    <hyperlink ref="G270" r:id="rId24"/>
    <hyperlink ref="B20" r:id="rId25"/>
    <hyperlink ref="B46" r:id="rId26"/>
    <hyperlink ref="B48" r:id="rId27"/>
    <hyperlink ref="H182" r:id="rId28"/>
  </hyperlinks>
  <pageMargins left="0.23622047244094491" right="0.23622047244094491" top="0.74803149606299213" bottom="0.74803149606299213" header="0.31496062992125984" footer="0.31496062992125984"/>
  <pageSetup paperSize="9" scale="75" orientation="landscape" r:id="rId29"/>
  <drawing r:id="rId3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M52" sqref="M52"/>
    </sheetView>
  </sheetViews>
  <sheetFormatPr baseColWidth="10" defaultRowHeight="1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F1" workbookViewId="0">
      <selection activeCell="AF17" sqref="AF17"/>
    </sheetView>
  </sheetViews>
  <sheetFormatPr baseColWidth="10" defaultRowHeight="1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E1" workbookViewId="0">
      <selection activeCell="G22" sqref="G22"/>
    </sheetView>
  </sheetViews>
  <sheetFormatPr baseColWidth="10" defaultRowHeight="15"/>
  <sheetData>
    <row r="1" ht="333" customHeight="1"/>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L31" sqref="L31"/>
    </sheetView>
  </sheetViews>
  <sheetFormatPr baseColWidth="10" defaultRowHeight="1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F40" sqref="F40"/>
    </sheetView>
  </sheetViews>
  <sheetFormatPr baseColWidth="10" defaultRowHeight="1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MATRIZ RCC_23</vt:lpstr>
      <vt:lpstr>ANEXO I</vt:lpstr>
      <vt:lpstr>ANEXO II</vt:lpstr>
      <vt:lpstr>ANEXO III</vt:lpstr>
      <vt:lpstr>ANEXO IV</vt:lpstr>
      <vt:lpstr>ANEXO V</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SENAC</dc:creator>
  <cp:lastModifiedBy>HP</cp:lastModifiedBy>
  <cp:lastPrinted>2023-07-14T17:52:07Z</cp:lastPrinted>
  <dcterms:created xsi:type="dcterms:W3CDTF">2020-06-23T19:35:00Z</dcterms:created>
  <dcterms:modified xsi:type="dcterms:W3CDTF">2023-07-14T17:53:02Z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2058-11.2.0.9937</vt:lpwstr>
  </property>
</Properties>
</file>